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915" windowHeight="9525" activeTab="1"/>
  </bookViews>
  <sheets>
    <sheet name="INDICE - AC " sheetId="1" r:id="rId1"/>
    <sheet name="II-1." sheetId="14" r:id="rId2"/>
    <sheet name="E" sheetId="15" r:id="rId3"/>
    <sheet name="E.1" sheetId="18" r:id="rId4"/>
    <sheet name="F" sheetId="17" r:id="rId5"/>
    <sheet name="Hg 1" sheetId="11" r:id="rId6"/>
  </sheets>
  <externalReferences>
    <externalReference r:id="rId7"/>
    <externalReference r:id="rId8"/>
  </externalReferences>
  <definedNames>
    <definedName name="_Toc322016445" localSheetId="0">'INDICE - AC '!#REF!</definedName>
    <definedName name="_xlnm.Print_Area" localSheetId="3">E.1!$A$2:$M$52</definedName>
    <definedName name="_xlnm.Print_Area" localSheetId="5">'Hg 1'!$A$1:$J$29</definedName>
    <definedName name="_xlnm.Print_Area" localSheetId="0">'INDICE - AC '!$A$1:$Q$64</definedName>
    <definedName name="Cuenta">'[1]PRUEBA DE INGRESOS'!$S$12:$S$15</definedName>
    <definedName name="Descripción">'[1]PRUEBA DE INGRESOS'!$T$12:$T$15</definedName>
    <definedName name="G_1" localSheetId="2">#REF!</definedName>
    <definedName name="G_1" localSheetId="3">#REF!</definedName>
    <definedName name="G_1" localSheetId="4">#REF!</definedName>
    <definedName name="G_1" localSheetId="5">#REF!</definedName>
    <definedName name="G_1" localSheetId="1">#REF!</definedName>
    <definedName name="G_1" localSheetId="0">#REF!</definedName>
    <definedName name="G_1">#REF!</definedName>
  </definedNames>
  <calcPr calcId="145621"/>
</workbook>
</file>

<file path=xl/calcChain.xml><?xml version="1.0" encoding="utf-8"?>
<calcChain xmlns="http://schemas.openxmlformats.org/spreadsheetml/2006/main">
  <c r="J18" i="17" l="1"/>
  <c r="F28" i="18" l="1"/>
  <c r="F24" i="18"/>
  <c r="F23" i="18"/>
  <c r="G18" i="15"/>
  <c r="E18" i="15"/>
  <c r="H18" i="15" s="1"/>
  <c r="B18" i="15"/>
  <c r="J23" i="17" l="1"/>
  <c r="J16" i="17"/>
  <c r="M24" i="17"/>
  <c r="J22" i="17"/>
  <c r="J20" i="17"/>
  <c r="J17" i="17"/>
  <c r="H16" i="17"/>
  <c r="L27" i="17"/>
  <c r="M27" i="17" s="1"/>
  <c r="H27" i="17"/>
  <c r="L26" i="17"/>
  <c r="M26" i="17" s="1"/>
  <c r="N26" i="17" s="1"/>
  <c r="H26" i="17"/>
  <c r="L25" i="17"/>
  <c r="M25" i="17" s="1"/>
  <c r="N25" i="17" s="1"/>
  <c r="H25" i="17"/>
  <c r="H24" i="17"/>
  <c r="L23" i="17"/>
  <c r="H23" i="17"/>
  <c r="L22" i="17"/>
  <c r="H22" i="17"/>
  <c r="L21" i="17"/>
  <c r="M21" i="17" s="1"/>
  <c r="H21" i="17"/>
  <c r="L20" i="17"/>
  <c r="H20" i="17"/>
  <c r="L19" i="17"/>
  <c r="M19" i="17" s="1"/>
  <c r="H19" i="17"/>
  <c r="L18" i="17"/>
  <c r="H18" i="17"/>
  <c r="L17" i="17"/>
  <c r="H17" i="17"/>
  <c r="L16" i="17"/>
  <c r="M16" i="17" s="1"/>
  <c r="C30" i="15"/>
  <c r="D30" i="15" s="1"/>
  <c r="E30" i="15" s="1"/>
  <c r="B29" i="15"/>
  <c r="C27" i="15"/>
  <c r="F27" i="15" s="1"/>
  <c r="C26" i="15"/>
  <c r="C25" i="15"/>
  <c r="F25" i="15" s="1"/>
  <c r="C24" i="15"/>
  <c r="C23" i="15"/>
  <c r="F23" i="15" s="1"/>
  <c r="C22" i="15"/>
  <c r="C21" i="15"/>
  <c r="F21" i="15" s="1"/>
  <c r="C20" i="15"/>
  <c r="C19" i="15"/>
  <c r="F19" i="15" s="1"/>
  <c r="F18" i="15"/>
  <c r="C17" i="15"/>
  <c r="F17" i="15" s="1"/>
  <c r="C16" i="15"/>
  <c r="D16" i="15" s="1"/>
  <c r="F16" i="15" l="1"/>
  <c r="F20" i="15"/>
  <c r="F22" i="15"/>
  <c r="F24" i="15"/>
  <c r="F26" i="15"/>
  <c r="I18" i="15"/>
  <c r="D20" i="15"/>
  <c r="E20" i="15" s="1"/>
  <c r="I20" i="15" s="1"/>
  <c r="D22" i="15"/>
  <c r="E22" i="15" s="1"/>
  <c r="I22" i="15" s="1"/>
  <c r="D24" i="15"/>
  <c r="E24" i="15" s="1"/>
  <c r="I24" i="15" s="1"/>
  <c r="D26" i="15"/>
  <c r="E26" i="15" s="1"/>
  <c r="I26" i="15" s="1"/>
  <c r="G16" i="15"/>
  <c r="N19" i="17"/>
  <c r="N21" i="17"/>
  <c r="M23" i="17"/>
  <c r="N16" i="17"/>
  <c r="N23" i="17"/>
  <c r="N24" i="17"/>
  <c r="M22" i="17"/>
  <c r="N22" i="17" s="1"/>
  <c r="M20" i="17"/>
  <c r="N20" i="17" s="1"/>
  <c r="M18" i="17"/>
  <c r="N18" i="17" s="1"/>
  <c r="M17" i="17"/>
  <c r="N17" i="17" s="1"/>
  <c r="N27" i="17"/>
  <c r="H20" i="15"/>
  <c r="C29" i="15"/>
  <c r="F29" i="15" s="1"/>
  <c r="B31" i="15"/>
  <c r="E16" i="15"/>
  <c r="D17" i="15"/>
  <c r="E17" i="15" s="1"/>
  <c r="D19" i="15"/>
  <c r="D21" i="15"/>
  <c r="D23" i="15"/>
  <c r="D25" i="15"/>
  <c r="D27" i="15"/>
  <c r="G20" i="15" l="1"/>
  <c r="H24" i="15"/>
  <c r="G24" i="15"/>
  <c r="G26" i="15"/>
  <c r="G22" i="15"/>
  <c r="H26" i="15"/>
  <c r="H22" i="15"/>
  <c r="E27" i="15"/>
  <c r="I27" i="15" s="1"/>
  <c r="E23" i="15"/>
  <c r="I23" i="15" s="1"/>
  <c r="E19" i="15"/>
  <c r="I19" i="15" s="1"/>
  <c r="I16" i="15"/>
  <c r="H16" i="15"/>
  <c r="E25" i="15"/>
  <c r="I25" i="15" s="1"/>
  <c r="E21" i="15"/>
  <c r="I21" i="15" s="1"/>
  <c r="I17" i="15"/>
  <c r="G27" i="15"/>
  <c r="G25" i="15"/>
  <c r="G23" i="15"/>
  <c r="G21" i="15"/>
  <c r="G19" i="15"/>
  <c r="G17" i="15"/>
  <c r="D29" i="15"/>
  <c r="C31" i="15"/>
  <c r="G29" i="15"/>
  <c r="H19" i="15" l="1"/>
  <c r="H23" i="15"/>
  <c r="H27" i="15"/>
  <c r="D31" i="15"/>
  <c r="H17" i="15"/>
  <c r="H21" i="15"/>
  <c r="H25" i="15"/>
  <c r="E29" i="15"/>
  <c r="H29" i="15" s="1"/>
  <c r="E31" i="15" l="1"/>
  <c r="I29" i="15"/>
</calcChain>
</file>

<file path=xl/sharedStrings.xml><?xml version="1.0" encoding="utf-8"?>
<sst xmlns="http://schemas.openxmlformats.org/spreadsheetml/2006/main" count="507" uniqueCount="264">
  <si>
    <t>PAPELES DE TRABAJO</t>
  </si>
  <si>
    <t>I N D I C E</t>
  </si>
  <si>
    <t xml:space="preserve">DIRECCION: Barrio San Miguelito Colonia 5 de Noviembre no 1224, San salvador, El Salvador. </t>
  </si>
  <si>
    <t>TEL.: 2260-0058</t>
  </si>
  <si>
    <t xml:space="preserve">NOMBRE, TITULO Y CARGO DEL PERSONAL </t>
  </si>
  <si>
    <t>INDICE DE PAPELES DE TRABAJO</t>
  </si>
  <si>
    <t>DEL  CLIENTE  CON  QUIEN  COMUNICARSE</t>
  </si>
  <si>
    <t>Jorge Enrique Olmedo- Representante Legal</t>
  </si>
  <si>
    <t>ESTUDIO Y EVALUACION DEL CONTROL INTERNO</t>
  </si>
  <si>
    <t>Carlos Enrique Olmedo- Gerente General</t>
  </si>
  <si>
    <t>I</t>
  </si>
  <si>
    <t>Fernando Guardado López- Contador General</t>
  </si>
  <si>
    <t>II</t>
  </si>
  <si>
    <t xml:space="preserve">PROGRAMAS DE AUDITORIA                   </t>
  </si>
  <si>
    <t>SISTEMA DE AUDITORIA APLICADO</t>
  </si>
  <si>
    <t>CÈDULAS DE TRABAJO</t>
  </si>
  <si>
    <t xml:space="preserve">            Estándar</t>
  </si>
  <si>
    <t xml:space="preserve">    </t>
  </si>
  <si>
    <t xml:space="preserve">            Básico</t>
  </si>
  <si>
    <t>PERSONAL ENCARGADO DEL TRABAJO</t>
  </si>
  <si>
    <t>Socio Coordinador</t>
  </si>
  <si>
    <t>E</t>
  </si>
  <si>
    <t xml:space="preserve">Gerente de Auditoría:      </t>
  </si>
  <si>
    <t>F</t>
  </si>
  <si>
    <t xml:space="preserve">Auditor </t>
  </si>
  <si>
    <t xml:space="preserve">Auditor                </t>
  </si>
  <si>
    <t xml:space="preserve"> Auditor </t>
  </si>
  <si>
    <t>PRELIMINAR</t>
  </si>
  <si>
    <t>INTERMEDIA</t>
  </si>
  <si>
    <t>FINAL</t>
  </si>
  <si>
    <t>Supervisor</t>
  </si>
  <si>
    <t>:</t>
  </si>
  <si>
    <t>Sindy Mariela Campos Hernández</t>
  </si>
  <si>
    <t>Fecha</t>
  </si>
  <si>
    <t>RESULTADOS</t>
  </si>
  <si>
    <t>HT-3</t>
  </si>
  <si>
    <t>Socio</t>
  </si>
  <si>
    <t>Ingresos</t>
  </si>
  <si>
    <t>X.1</t>
  </si>
  <si>
    <t>Cédula de Marcas</t>
  </si>
  <si>
    <t>V</t>
  </si>
  <si>
    <t xml:space="preserve">            </t>
  </si>
  <si>
    <t>NOMBRE DEL CLIENTE: SAGRY, S.A. DE C.V.</t>
  </si>
  <si>
    <t>PERIODO AUDITADO: Del 01 de Enero al 31 de Diciembre de 2012.</t>
  </si>
  <si>
    <t xml:space="preserve">  Lic. Yesenia Eroina Escobar de León</t>
  </si>
  <si>
    <t xml:space="preserve"> Licda.Byron Alexander Sandoval</t>
  </si>
  <si>
    <t xml:space="preserve"> Lic. Jaime Ernesto Velasquez</t>
  </si>
  <si>
    <t>CLIENTE:</t>
  </si>
  <si>
    <t>FECHA:</t>
  </si>
  <si>
    <t>PREP.</t>
  </si>
  <si>
    <t>PERIODO DE AUDITORIA:</t>
  </si>
  <si>
    <t>01 DE ENERO AL 31 DE DICIEMBRE DEL 2011</t>
  </si>
  <si>
    <t>REV.</t>
  </si>
  <si>
    <t>Nº</t>
  </si>
  <si>
    <t>PROCEDIMIENTO</t>
  </si>
  <si>
    <t>REF.  P.T.</t>
  </si>
  <si>
    <t>HECHO POR</t>
  </si>
  <si>
    <t>Atributos</t>
  </si>
  <si>
    <t>e</t>
  </si>
  <si>
    <t>P</t>
  </si>
  <si>
    <t>O</t>
  </si>
  <si>
    <t>R</t>
  </si>
  <si>
    <t>N/A</t>
  </si>
  <si>
    <t>SMCH</t>
  </si>
  <si>
    <r>
      <t xml:space="preserve">Hoja No.  </t>
    </r>
    <r>
      <rPr>
        <b/>
        <u/>
        <sz val="10"/>
        <rFont val="Calibri"/>
        <family val="2"/>
        <scheme val="minor"/>
      </rPr>
      <t xml:space="preserve">  1  </t>
    </r>
    <r>
      <rPr>
        <b/>
        <sz val="10"/>
        <rFont val="Calibri"/>
        <family val="2"/>
        <scheme val="minor"/>
      </rPr>
      <t xml:space="preserve">   de   </t>
    </r>
    <r>
      <rPr>
        <b/>
        <u/>
        <sz val="10"/>
        <rFont val="Calibri"/>
        <family val="2"/>
        <scheme val="minor"/>
      </rPr>
      <t xml:space="preserve">  1  </t>
    </r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</si>
  <si>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</si>
  <si>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</si>
  <si>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</si>
  <si>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</si>
  <si>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</si>
  <si>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</si>
  <si>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</si>
  <si>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</si>
  <si>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</si>
  <si>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</si>
  <si>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</si>
  <si>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</si>
  <si>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PLANIFICACION DE LA AUDITORIA FISCAL Y </t>
  </si>
  <si>
    <t xml:space="preserve"> Lic. Giovanni Daniel Montano Aparicio</t>
  </si>
  <si>
    <t xml:space="preserve"> Lic.Byron Alexander Sandoval</t>
  </si>
  <si>
    <t xml:space="preserve">  Lic. Sindy Mariela Campos Hernández</t>
  </si>
  <si>
    <t>CEDULA:</t>
  </si>
  <si>
    <t>CONDICIÓN</t>
  </si>
  <si>
    <t>CRITERIO</t>
  </si>
  <si>
    <t>CAUSA</t>
  </si>
  <si>
    <t>EFECTO</t>
  </si>
  <si>
    <t>SUGERENCIAS</t>
  </si>
  <si>
    <t>COMENTARIO DE LA ADMINISTRACIÓN</t>
  </si>
  <si>
    <t>DEPARTAMENTO: LA LIBERTAD</t>
  </si>
  <si>
    <t xml:space="preserve">CONDICIONES DE LA OPERACIÒN:                                                                   </t>
  </si>
  <si>
    <t>VENTA A CUENTA DE:</t>
  </si>
  <si>
    <t>NÚMERO DE NOTA DE REMISIÓN ANTERIOR</t>
  </si>
  <si>
    <t>FECHA DE NOTA DE REMISIÓN ANTERIOR:</t>
  </si>
  <si>
    <t xml:space="preserve">CANTIDAD </t>
  </si>
  <si>
    <t>DESCRIPCIÓN</t>
  </si>
  <si>
    <t>PRECIO UNITARIO</t>
  </si>
  <si>
    <t>VENTAS NO SUJETAS</t>
  </si>
  <si>
    <t>VENTAS EXENTAS</t>
  </si>
  <si>
    <t>VENTAS GRAVADAS</t>
  </si>
  <si>
    <t>SUMAS</t>
  </si>
  <si>
    <t>US $</t>
  </si>
  <si>
    <t>LLENAR SI LA OPERACIÓN  SUPERIOR A $11,428.58</t>
  </si>
  <si>
    <t>SUBTOTAL</t>
  </si>
  <si>
    <t>ENTREGADO POR</t>
  </si>
  <si>
    <t xml:space="preserve">                      RECIBIDO POR</t>
  </si>
  <si>
    <t>VENTA EXENTA</t>
  </si>
  <si>
    <t>NOMBRE:</t>
  </si>
  <si>
    <t xml:space="preserve">                     NOMBRE:</t>
  </si>
  <si>
    <t>DUI:</t>
  </si>
  <si>
    <t xml:space="preserve">                    DUI:</t>
  </si>
  <si>
    <t>FIRMA:</t>
  </si>
  <si>
    <t xml:space="preserve">                    FIRMA:</t>
  </si>
  <si>
    <t>IMPRESOS TERNURA S.A DE C.V</t>
  </si>
  <si>
    <t>NIT: 0614-1987-456-7       NRC: 2541782</t>
  </si>
  <si>
    <t>COL. SAN BENITO CALLE 5 DE NOV. EDF. #5</t>
  </si>
  <si>
    <t>AUTORIZADA EL 25/10/87</t>
  </si>
  <si>
    <t>RANGO AUTORIZADO DEL 001 AL 577851</t>
  </si>
  <si>
    <t>N° 2514 AUTORIZADA 02/05/1995</t>
  </si>
  <si>
    <t>ORIGINAL-CLIENTE</t>
  </si>
  <si>
    <t>1º COPIA: EMISOR</t>
  </si>
  <si>
    <t>Hg 1.1</t>
  </si>
  <si>
    <t>Hg 1</t>
  </si>
  <si>
    <t>Cédula de Hallazgos Específicos de Auditoría #1</t>
  </si>
  <si>
    <t>PROGRAMA DE AUDITORIA FISCAL</t>
  </si>
  <si>
    <t>IVA</t>
  </si>
  <si>
    <t>Verifique que el ingreso declarado en IVA corresponda con los libros de IVA y con el ingreso por las ventas realizadas registradas en la contabilidad.</t>
  </si>
  <si>
    <t>Verifique que el anticipo a cuenta del impuesto sobre la renta este basado en los ingresos declarados en IVA.</t>
  </si>
  <si>
    <t>Verifique que en las ventas con partes relacionadas la empresa ha efectuado los procesos para establecer los precios de transferencias.</t>
  </si>
  <si>
    <t>RETENCIONES IVA</t>
  </si>
  <si>
    <t xml:space="preserve"> </t>
  </si>
  <si>
    <t>CLIENTE: SAGRY S.A. DE C.V.</t>
  </si>
  <si>
    <r>
      <t>Los objetivos de la</t>
    </r>
    <r>
      <rPr>
        <sz val="12"/>
        <color indexed="10"/>
        <rFont val="Arial Narrow"/>
        <family val="2"/>
      </rPr>
      <t xml:space="preserve"> </t>
    </r>
    <r>
      <rPr>
        <sz val="12"/>
        <rFont val="Arial Narrow"/>
        <family val="2"/>
      </rPr>
      <t>Auditoría fiscal están encaminados a obtener una seguridad razonable de  detectar incumplimientos importantes respecto a:</t>
    </r>
  </si>
  <si>
    <t>1. Si cumple con los requerimientos que la ley determina para cada una de estas obligaciones aplicadas a la entidad</t>
  </si>
  <si>
    <t xml:space="preserve"> 2. Las obligaciones sustantivas del impuesto a la transferencia de bienes muebles y prestación de servicios aplicables a la entidad</t>
  </si>
  <si>
    <r>
      <t xml:space="preserve">Hoja No.  </t>
    </r>
    <r>
      <rPr>
        <b/>
        <u/>
        <sz val="9"/>
        <rFont val="Calibri"/>
        <family val="2"/>
      </rPr>
      <t xml:space="preserve">  1  </t>
    </r>
    <r>
      <rPr>
        <b/>
        <sz val="9"/>
        <rFont val="Calibri"/>
        <family val="2"/>
      </rPr>
      <t xml:space="preserve">   de   </t>
    </r>
    <r>
      <rPr>
        <b/>
        <u/>
        <sz val="9"/>
        <rFont val="Calibri"/>
        <family val="2"/>
      </rPr>
      <t xml:space="preserve">  1  </t>
    </r>
  </si>
  <si>
    <t>CILENTE:</t>
  </si>
  <si>
    <t>01 DE ENERO AL 31 DE DICIEMBRE DEL 2012</t>
  </si>
  <si>
    <t xml:space="preserve">TITULO DE CEDULA: </t>
  </si>
  <si>
    <t>COMPARATIVA DE INGRESOS SEGÚN DECLARACIONES IVA, LIBROS DE IVA, REGISTROS CONTABLES Y DECLARACIONES PAGO A CUENTA.</t>
  </si>
  <si>
    <t>PERIODO   2012</t>
  </si>
  <si>
    <t>INGRESOS SEGÚN</t>
  </si>
  <si>
    <t>DIFERENCIAS DETERMINADAS</t>
  </si>
  <si>
    <t>ATRIBUTOS</t>
  </si>
  <si>
    <t>Declaración IVA</t>
  </si>
  <si>
    <t>Registros de IVA</t>
  </si>
  <si>
    <t>Contab. Gral</t>
  </si>
  <si>
    <t>Declar. PAC</t>
  </si>
  <si>
    <t>①/②</t>
  </si>
  <si>
    <t>②/③</t>
  </si>
  <si>
    <t>③/④</t>
  </si>
  <si>
    <t>①/④</t>
  </si>
  <si>
    <t>a)</t>
  </si>
  <si>
    <t>b)</t>
  </si>
  <si>
    <t>c)</t>
  </si>
  <si>
    <t>d)</t>
  </si>
  <si>
    <t>e)</t>
  </si>
  <si>
    <t>f)</t>
  </si>
  <si>
    <t>①</t>
  </si>
  <si>
    <t>②</t>
  </si>
  <si>
    <t>③</t>
  </si>
  <si>
    <t>④</t>
  </si>
  <si>
    <t xml:space="preserve">ENERO </t>
  </si>
  <si>
    <t>ü</t>
  </si>
  <si>
    <t>FEBRERO</t>
  </si>
  <si>
    <t>MARZO</t>
  </si>
  <si>
    <t>ABRIL</t>
  </si>
  <si>
    <t>MAYO</t>
  </si>
  <si>
    <t>JUNIO</t>
  </si>
  <si>
    <t>JULIO</t>
  </si>
  <si>
    <t>AGOSTO</t>
  </si>
  <si>
    <t>E.1</t>
  </si>
  <si>
    <t>SEPTIEMBRE</t>
  </si>
  <si>
    <t>OCTUBRE</t>
  </si>
  <si>
    <t>NOVIEMBRE</t>
  </si>
  <si>
    <t>DICIEMBRE</t>
  </si>
  <si>
    <t>Total</t>
  </si>
  <si>
    <t>S/ Balance de comprob.</t>
  </si>
  <si>
    <t>DIFERENCIA</t>
  </si>
  <si>
    <t>ATRIBUTOS:</t>
  </si>
  <si>
    <t>Revisado en declaraciones presentadas.</t>
  </si>
  <si>
    <t>Revisado en libros de venta de IVA</t>
  </si>
  <si>
    <t>Revisado en libros contables.</t>
  </si>
  <si>
    <t>Revisado en declaración pago a cuenta.</t>
  </si>
  <si>
    <t>Revisado en documento de respaldo de la transacción con la parte relacionada.</t>
  </si>
  <si>
    <t>Revisado en Análisis de precios de transferencia de la empresa, por la transacción.</t>
  </si>
  <si>
    <t>MARCAS</t>
  </si>
  <si>
    <t>La obligación fiscal verificada se cumplió satisfactoriamente.</t>
  </si>
  <si>
    <t>La obligación fiscal verificada no se cumplió satisfactoriamente.</t>
  </si>
  <si>
    <t>La obligación fiscal no aplica a este contribuyente.</t>
  </si>
  <si>
    <t>Datos obtenidos de llos libros legales que posee la empresa</t>
  </si>
  <si>
    <t>COMPARATIVA DE IMPUESTO DETERMINADO Y RETENCIONES EFECTUADAS AL CONTRIBUYENTE SEGÚN DECLARACIONES IVA, INFORME DE RETENCIÓN Y REGISTROS CONTABLES.</t>
  </si>
  <si>
    <t>Numero</t>
  </si>
  <si>
    <t>Valores según Registros Contables</t>
  </si>
  <si>
    <t>Mes</t>
  </si>
  <si>
    <t>Declaracion</t>
  </si>
  <si>
    <t>Presentacion</t>
  </si>
  <si>
    <t>Imp. Deter.</t>
  </si>
  <si>
    <t>2% tarjetas de credito</t>
  </si>
  <si>
    <t>Total de retenciones y percebciones</t>
  </si>
  <si>
    <t>(A)Total pago  o remanente</t>
  </si>
  <si>
    <t>Total pago  (B)</t>
  </si>
  <si>
    <t>Diferencia  (A-B)</t>
  </si>
  <si>
    <t>g)</t>
  </si>
  <si>
    <t>h)</t>
  </si>
  <si>
    <t>i)</t>
  </si>
  <si>
    <t>IVA-ENE</t>
  </si>
  <si>
    <t>IVA-FEB</t>
  </si>
  <si>
    <t>IVA-MAR</t>
  </si>
  <si>
    <t>IVA-ABR</t>
  </si>
  <si>
    <t>IVA-MAY</t>
  </si>
  <si>
    <t>IVA-JUN</t>
  </si>
  <si>
    <t>IVA-JUL</t>
  </si>
  <si>
    <t>IVA-AGO</t>
  </si>
  <si>
    <t>IVA-SEP</t>
  </si>
  <si>
    <t>IVA-OCT</t>
  </si>
  <si>
    <t>IVA-NOV</t>
  </si>
  <si>
    <t>IVA-DIC</t>
  </si>
  <si>
    <t>La declaración contiene el nombre correcto de la compañía.</t>
  </si>
  <si>
    <t>El crédito fiscal declarado coteja con el libro de compras.</t>
  </si>
  <si>
    <t>El débito fiscal fiscal declarado coteja con los libros de ventas.</t>
  </si>
  <si>
    <t>Las retenciones de IVA efectuadas al declarante cotejan con el libro de compras</t>
  </si>
  <si>
    <t>Las percepciones de IVA efectuadas al declarante cotejan con el libro de compras</t>
  </si>
  <si>
    <t>Las retenciones, percepciones y anticipo a cuenta de IVA declaradas cotejan con el informe mensual de retenciones</t>
  </si>
  <si>
    <t>El remanente del próximo período que refleja la declaración coteja con los registros contables</t>
  </si>
  <si>
    <t>El impuesto determinado a pagar coteja con los registros contables</t>
  </si>
  <si>
    <t>j)</t>
  </si>
  <si>
    <t>Se verificó que la empresa enteró a la Administración Tributaria los impuestos a pagar.</t>
  </si>
  <si>
    <t>Cumple atributo satifactoriamente</t>
  </si>
  <si>
    <t>No cumple atributo</t>
  </si>
  <si>
    <t>S</t>
  </si>
  <si>
    <t>Valores obtenidos de los balances de comprobación de enero a diciembre porporcionados por la empresa</t>
  </si>
  <si>
    <t>®</t>
  </si>
  <si>
    <t>Valores revisados contra libros</t>
  </si>
  <si>
    <t>Los impuestos fueron declarados  en los días hábiles que determina la Administracion Tributaria</t>
  </si>
  <si>
    <t xml:space="preserve">Elabore una cedula donde se especifiquen las retenciones efectuadas por la entidad para el  periodo contable terminado </t>
  </si>
  <si>
    <t>Verifique  que los impuestos correspondientes fueron declarados en los dias habiles que establece la administracion tributaria</t>
  </si>
  <si>
    <t>YEED</t>
  </si>
  <si>
    <t>SAGRY  S.A. DE C.V.</t>
  </si>
  <si>
    <t>Valores tomados de la declaracion de Iva de los meses de enero a diciembre de 2012</t>
  </si>
  <si>
    <t>Elabore una cédula comparativa de ingresos según declaracion IVA, libros de venta y registros contables.</t>
  </si>
  <si>
    <r>
      <t xml:space="preserve">Hoja No.  </t>
    </r>
    <r>
      <rPr>
        <b/>
        <u/>
        <sz val="11"/>
        <rFont val="Arial Narrow"/>
        <family val="2"/>
      </rPr>
      <t xml:space="preserve">  1  </t>
    </r>
    <r>
      <rPr>
        <b/>
        <sz val="11"/>
        <rFont val="Arial Narrow"/>
        <family val="2"/>
      </rPr>
      <t xml:space="preserve">   de   </t>
    </r>
    <r>
      <rPr>
        <b/>
        <u/>
        <sz val="11"/>
        <rFont val="Arial Narrow"/>
        <family val="2"/>
      </rPr>
      <t xml:space="preserve">  1  </t>
    </r>
  </si>
  <si>
    <t>SON: Cien òlares exactos</t>
  </si>
  <si>
    <t>SAGRY  S.A DE C.V</t>
  </si>
  <si>
    <t>IVA RETENIDO</t>
  </si>
  <si>
    <t>VENTA TOTAL</t>
  </si>
  <si>
    <t>Botellas Aceite Castrol</t>
  </si>
  <si>
    <t>Documento que soporta la venta de 340 botellas de aceite Castrol, lo cual no fue tomado al momento de</t>
  </si>
  <si>
    <t>declarar.</t>
  </si>
  <si>
    <t>DIRECCIÓN:  CALLE CHILTIUPÀN N 234</t>
  </si>
  <si>
    <t>NIT: 0614-030289-512</t>
  </si>
  <si>
    <t>N.R.C: 25120785</t>
  </si>
  <si>
    <t xml:space="preserve">                GIRO:  Compra Venta de Artìculos para Vehìculo</t>
  </si>
  <si>
    <t>NOMBRE DEL CLIENTE:  ECONOPARTS  S.A. DE C.V.</t>
  </si>
  <si>
    <r>
      <t>ÁREA :</t>
    </r>
    <r>
      <rPr>
        <b/>
        <sz val="14"/>
        <color indexed="8"/>
        <rFont val="Calibri"/>
        <family val="2"/>
        <scheme val="minor"/>
      </rPr>
      <t xml:space="preserve"> Obligaciones sustantivas IVA</t>
    </r>
  </si>
  <si>
    <t>II-1</t>
  </si>
  <si>
    <t>Valores según declaracion</t>
  </si>
  <si>
    <t>HGA 1</t>
  </si>
  <si>
    <t>Basados en el Artìculo  94 de la ley de IVA, la empresa está obligada a declarar el impuesto (mediante  declaraciones) , dentro de los diez primeros días hábiles del mes
siguiente al período tributario correspondiente.</t>
  </si>
  <si>
    <t>SAGRY  S.A de C.V</t>
  </si>
  <si>
    <t>Estamos dispuestos a efectuar las sugerencias hechas por la Firma, programàndose para el pago de la sanción correspondiente.</t>
  </si>
  <si>
    <t>La diferencia entre los montos reflejados en contabilidad ($5,000 más), lo declarado en pago a cuenta  y registrado en IVA es de $5,000 debido a un Comprobante de Crédito Fiscal (N°10SD1017)  que SI  fue registrado en contabilidad de forma adecuada, pero NO fue tomado en cuenta por el auxiliar que elabora la declaración de IVA y el pago a cuenta (NO fue declarado ese ingreso).</t>
  </si>
  <si>
    <t>El auxiliar contable de la empresa pasó por alto el comprobante de crédito fiscal N° 10SD1017, al momento de hacer las declaraciones, debido a que perdió el documento (caso fortuito) y dejó de pagar  el IVA sobre un importe de $5,000.</t>
  </si>
  <si>
    <t>Con el fin de corregir esta anomalía, la firma sugiere a la entidad el pago de la sanción antes mencionada. Esto beneficia a la misma a estar cumpliendo  sus obligaciones y mantener su solvencia ante la Administración Tributaria.</t>
  </si>
  <si>
    <t xml:space="preserve">Ante esta incorrección, la entidad está expuesta a ser sancionada por la Administración Tributaria por el incumplimiento de sus obligaciones.  El Artículo 253 del Código Tributario establece:Toda evasión del tributo , en que se incurra por no presentar la declaración o porque la presentada es incorrecta, será sancionada con una multa del veinticinco por ciento del tributo a pagar, toda vez que la evasión no deba atribuirse a error excusable en la aplicación al caso de las disposiciones legales. 
En ningún caso la multa podrá ser inferior a cuatro mil novecientos setenta colones.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</si>
</sst>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€-2]* #,##0.00_);_([$€-2]* \(#,##0.00\);_([$€-2]* &quot;-&quot;??_)"/>
    <numFmt numFmtId="165" formatCode="_([$$-440A]* #,##0.00_);_([$$-440A]* \(#,##0.00\);_([$$-440A]* &quot;-&quot;??_);_(@_)"/>
    <numFmt numFmtId="166" formatCode="_-&quot;$&quot;* #,##0.00_-;\-&quot;$&quot;* #,##0.00_-;_-&quot;$&quot;* &quot;-&quot;??_-;_-@_-"/>
    <numFmt numFmtId="167" formatCode="_-* #,##0.00\ &quot;€&quot;_-;\-* #,##0.00\ &quot;€&quot;_-;_-* &quot;-&quot;??\ &quot;€&quot;_-;_-@_-"/>
    <numFmt numFmtId="168" formatCode="_(&quot;¢&quot;* #,##0_);_(&quot;¢&quot;* \(#,##0\);_(&quot;¢&quot;* &quot;-&quot;_);_(@_)"/>
    <numFmt numFmtId="169" formatCode="&quot;$&quot;#,##0.00;[Red]\-&quot;$&quot;#,##0.00"/>
    <numFmt numFmtId="170" formatCode="_-* #,##0\ _D_M_-;\-* #,##0\ _D_M_-;_-* &quot;-&quot;\ _D_M_-;_-@_-"/>
    <numFmt numFmtId="171" formatCode="_-* #,##0.00\ _D_M_-;\-* #,##0.00\ _D_M_-;_-* &quot;-&quot;??\ _D_M_-;_-@_-"/>
    <numFmt numFmtId="172" formatCode="#,##0."/>
    <numFmt numFmtId="173" formatCode="0.00_)"/>
    <numFmt numFmtId="174" formatCode="_([$$-409]* #,##0.00_);_([$$-409]* \(#,##0.00\);_([$$-409]* &quot;-&quot;??_);_(@_)"/>
    <numFmt numFmtId="175" formatCode="_(&quot;₡&quot;* #,##0.00_);_(&quot;₡&quot;* \(#,##0.00\);_(&quot;₡&quot;* &quot;-&quot;??_);_(@_)"/>
    <numFmt numFmtId="176" formatCode="_-[$€-2]* #,##0.00_-;\-[$€-2]* #,##0.00_-;_-[$€-2]* &quot;-&quot;??_-"/>
    <numFmt numFmtId="177" formatCode="_(&quot;¢&quot;* #,##0.00_);_(&quot;¢&quot;* \(#,##0.00\);_(&quot;¢&quot;* &quot;-&quot;??_);_(@_)"/>
    <numFmt numFmtId="178" formatCode="0%_);\(0%\)"/>
    <numFmt numFmtId="179" formatCode="_ [$$-2C0A]\ * #,##0.00_ ;_ [$$-2C0A]\ * \-#,##0.00_ ;_ [$$-2C0A]\ * &quot;-&quot;??_ ;_ @_ "/>
    <numFmt numFmtId="180" formatCode="_-[$$-240A]\ * #,##0.00_ ;_-[$$-240A]\ * \-#,##0.00\ ;_-[$$-240A]\ * &quot;-&quot;??_ ;_-@_ "/>
    <numFmt numFmtId="181" formatCode="&quot;$&quot;#,##0.00;[Red]&quot;$&quot;#,##0.00"/>
  </numFmts>
  <fonts count="10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</font>
    <font>
      <u/>
      <sz val="11"/>
      <name val="Calibri"/>
      <family val="2"/>
    </font>
    <font>
      <b/>
      <u/>
      <sz val="11"/>
      <color theme="1"/>
      <name val="Times New Roman"/>
      <family val="1"/>
    </font>
    <font>
      <sz val="18"/>
      <color theme="1"/>
      <name val="Times New Roman"/>
      <family val="1"/>
    </font>
    <font>
      <sz val="16"/>
      <color rgb="FFFF0000"/>
      <name val="Times"/>
      <family val="1"/>
    </font>
    <font>
      <sz val="10"/>
      <name val="Arial"/>
      <family val="2"/>
    </font>
    <font>
      <u/>
      <sz val="12"/>
      <color theme="10"/>
      <name val="Arial"/>
      <family val="2"/>
    </font>
    <font>
      <u/>
      <sz val="7.2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sz val="11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000000"/>
      <name val="Arial Narrow"/>
      <family val="2"/>
    </font>
    <font>
      <sz val="11"/>
      <color theme="1"/>
      <name val="Arial Narrow"/>
      <family val="2"/>
    </font>
    <font>
      <sz val="11"/>
      <color rgb="FF000000"/>
      <name val="Arial Narrow"/>
      <family val="2"/>
    </font>
    <font>
      <sz val="11"/>
      <name val="Arial Narrow"/>
      <family val="2"/>
    </font>
    <font>
      <b/>
      <sz val="9"/>
      <name val="Arial Narrow"/>
      <family val="2"/>
    </font>
    <font>
      <b/>
      <sz val="11"/>
      <name val="Arial Narrow"/>
      <family val="2"/>
    </font>
    <font>
      <sz val="12"/>
      <color indexed="10"/>
      <name val="Arial Narrow"/>
      <family val="2"/>
    </font>
    <font>
      <b/>
      <sz val="11"/>
      <color theme="1"/>
      <name val="Arial Narrow"/>
      <family val="2"/>
    </font>
    <font>
      <sz val="12"/>
      <name val="Arial Narrow"/>
      <family val="2"/>
    </font>
    <font>
      <sz val="11"/>
      <color rgb="FFFF0000"/>
      <name val="Arial Narrow"/>
      <family val="2"/>
    </font>
    <font>
      <u/>
      <sz val="11"/>
      <color rgb="FFFF0000"/>
      <name val="Arial Narrow"/>
      <family val="2"/>
    </font>
    <font>
      <b/>
      <sz val="11"/>
      <color rgb="FFFF0000"/>
      <name val="Arial Narrow"/>
      <family val="2"/>
    </font>
    <font>
      <sz val="10"/>
      <name val="Times New Roman"/>
      <family val="1"/>
    </font>
    <font>
      <sz val="11"/>
      <name val="Times New Roman"/>
      <family val="1"/>
    </font>
    <font>
      <sz val="8"/>
      <name val="Arial"/>
      <family val="2"/>
    </font>
    <font>
      <b/>
      <sz val="18"/>
      <color rgb="FF000000"/>
      <name val="Arial Narrow"/>
      <family val="2"/>
    </font>
    <font>
      <sz val="12"/>
      <color theme="1"/>
      <name val="Arial Narrow"/>
      <family val="2"/>
    </font>
    <font>
      <b/>
      <sz val="18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sz val="16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Baskerville Old Face"/>
      <family val="1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10"/>
      <name val="Calibri"/>
      <family val="2"/>
      <scheme val="minor"/>
    </font>
    <font>
      <b/>
      <u/>
      <sz val="12"/>
      <color theme="3" tint="0.39997558519241921"/>
      <name val="Calibri"/>
      <family val="2"/>
      <scheme val="minor"/>
    </font>
    <font>
      <sz val="22"/>
      <color rgb="FFFF00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u/>
      <sz val="1"/>
      <color indexed="12"/>
      <name val="Courier"/>
      <family val="3"/>
    </font>
    <font>
      <b/>
      <sz val="1"/>
      <color indexed="12"/>
      <name val="Courier"/>
      <family val="3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11"/>
      <color indexed="17"/>
      <name val="Calibri"/>
      <family val="2"/>
    </font>
    <font>
      <b/>
      <sz val="10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6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0"/>
      <color indexed="8"/>
      <name val="Calibri"/>
      <family val="2"/>
    </font>
    <font>
      <sz val="11"/>
      <color indexed="60"/>
      <name val="Calibri"/>
      <family val="2"/>
    </font>
    <font>
      <b/>
      <i/>
      <sz val="16"/>
      <name val="Helv"/>
    </font>
    <font>
      <sz val="14"/>
      <name val="–¾’©"/>
      <charset val="128"/>
    </font>
    <font>
      <b/>
      <i/>
      <sz val="14"/>
      <name val="Times New Roman"/>
      <family val="1"/>
    </font>
    <font>
      <b/>
      <sz val="11"/>
      <color indexed="63"/>
      <name val="Calibri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匠牥晩††††††††††"/>
    </font>
    <font>
      <b/>
      <u/>
      <sz val="9"/>
      <name val="Calibri"/>
      <family val="2"/>
    </font>
    <font>
      <b/>
      <sz val="9"/>
      <name val="Calibri"/>
      <family val="2"/>
    </font>
    <font>
      <u/>
      <sz val="18"/>
      <color rgb="FFFF0000"/>
      <name val="Calibri"/>
      <family val="2"/>
    </font>
    <font>
      <sz val="36"/>
      <color rgb="FFFF0000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sz val="11"/>
      <color theme="1"/>
      <name val="Calibri"/>
      <family val="2"/>
    </font>
    <font>
      <b/>
      <sz val="10"/>
      <color rgb="FFFF0000"/>
      <name val="Wingdings 2"/>
      <family val="1"/>
      <charset val="2"/>
    </font>
    <font>
      <b/>
      <sz val="9"/>
      <color rgb="FFFF0000"/>
      <name val="Wingdings 2"/>
      <family val="1"/>
      <charset val="2"/>
    </font>
    <font>
      <sz val="22"/>
      <color rgb="FFFF0000"/>
      <name val="Calibri"/>
      <family val="2"/>
    </font>
    <font>
      <b/>
      <u/>
      <sz val="11"/>
      <name val="Arial Narrow"/>
      <family val="2"/>
    </font>
    <font>
      <b/>
      <i/>
      <sz val="11"/>
      <color theme="1"/>
      <name val="Arial Narrow"/>
      <family val="2"/>
    </font>
    <font>
      <sz val="11"/>
      <color indexed="8"/>
      <name val="Arial Narrow"/>
      <family val="2"/>
    </font>
    <font>
      <b/>
      <u/>
      <sz val="11"/>
      <color indexed="8"/>
      <name val="Arial Narrow"/>
      <family val="2"/>
    </font>
    <font>
      <b/>
      <sz val="14"/>
      <color indexed="8"/>
      <name val="Calibri"/>
      <family val="2"/>
      <scheme val="minor"/>
    </font>
    <font>
      <b/>
      <sz val="12"/>
      <color theme="1"/>
      <name val="Arial Narrow"/>
      <family val="2"/>
    </font>
    <font>
      <b/>
      <sz val="12"/>
      <color indexed="8"/>
      <name val="Arial Narrow"/>
      <family val="2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7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/>
      <right style="mediumDashed">
        <color indexed="64"/>
      </right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double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144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4" fontId="16" fillId="0" borderId="0" applyFont="0" applyFill="0" applyBorder="0" applyAlignment="0" applyProtection="0"/>
    <xf numFmtId="166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166" fontId="15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17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" fillId="0" borderId="0"/>
    <xf numFmtId="0" fontId="17" fillId="0" borderId="0"/>
    <xf numFmtId="9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0" borderId="0"/>
    <xf numFmtId="42" fontId="35" fillId="0" borderId="0" applyFont="0" applyFill="0" applyBorder="0" applyAlignment="0" applyProtection="0"/>
    <xf numFmtId="168" fontId="1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7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1" borderId="0" applyNumberFormat="0" applyBorder="0" applyAlignment="0" applyProtection="0"/>
    <xf numFmtId="0" fontId="60" fillId="12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9" borderId="0" applyNumberFormat="0" applyBorder="0" applyAlignment="0" applyProtection="0"/>
    <xf numFmtId="0" fontId="60" fillId="20" borderId="0" applyNumberFormat="0" applyBorder="0" applyAlignment="0" applyProtection="0"/>
    <xf numFmtId="0" fontId="60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21" borderId="0" applyNumberFormat="0" applyBorder="0" applyAlignment="0" applyProtection="0"/>
    <xf numFmtId="0" fontId="61" fillId="5" borderId="0" applyNumberFormat="0" applyBorder="0" applyAlignment="0" applyProtection="0"/>
    <xf numFmtId="0" fontId="36" fillId="0" borderId="0"/>
    <xf numFmtId="0" fontId="62" fillId="22" borderId="53" applyNumberFormat="0" applyAlignment="0" applyProtection="0"/>
    <xf numFmtId="0" fontId="63" fillId="23" borderId="54" applyNumberFormat="0" applyAlignment="0" applyProtection="0"/>
    <xf numFmtId="4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0" fontId="64" fillId="0" borderId="0" applyNumberFormat="0" applyFill="0" applyBorder="0" applyAlignment="0" applyProtection="0"/>
    <xf numFmtId="172" fontId="65" fillId="0" borderId="0">
      <protection locked="0"/>
    </xf>
    <xf numFmtId="172" fontId="66" fillId="0" borderId="0">
      <protection locked="0"/>
    </xf>
    <xf numFmtId="172" fontId="67" fillId="0" borderId="0">
      <protection locked="0"/>
    </xf>
    <xf numFmtId="172" fontId="68" fillId="0" borderId="0">
      <protection locked="0"/>
    </xf>
    <xf numFmtId="172" fontId="68" fillId="0" borderId="0">
      <protection locked="0"/>
    </xf>
    <xf numFmtId="172" fontId="68" fillId="0" borderId="0">
      <protection locked="0"/>
    </xf>
    <xf numFmtId="172" fontId="69" fillId="0" borderId="0">
      <protection locked="0"/>
    </xf>
    <xf numFmtId="0" fontId="70" fillId="6" borderId="0" applyNumberFormat="0" applyBorder="0" applyAlignment="0" applyProtection="0"/>
    <xf numFmtId="14" fontId="71" fillId="24" borderId="19">
      <alignment horizontal="center" vertical="center" wrapText="1"/>
    </xf>
    <xf numFmtId="0" fontId="72" fillId="0" borderId="55" applyNumberFormat="0" applyFill="0" applyAlignment="0" applyProtection="0"/>
    <xf numFmtId="0" fontId="73" fillId="0" borderId="56" applyNumberFormat="0" applyFill="0" applyAlignment="0" applyProtection="0"/>
    <xf numFmtId="0" fontId="74" fillId="0" borderId="57" applyNumberFormat="0" applyFill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6" fillId="9" borderId="53" applyNumberFormat="0" applyAlignment="0" applyProtection="0"/>
    <xf numFmtId="0" fontId="77" fillId="0" borderId="58" applyNumberFormat="0" applyFill="0" applyAlignment="0" applyProtection="0"/>
    <xf numFmtId="170" fontId="1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173" fontId="11" fillId="0" borderId="0" applyFont="0" applyFill="0" applyBorder="0" applyAlignment="0" applyProtection="0"/>
    <xf numFmtId="174" fontId="1" fillId="0" borderId="0" applyFont="0" applyFill="0" applyBorder="0" applyAlignment="0" applyProtection="0"/>
    <xf numFmtId="167" fontId="16" fillId="0" borderId="0" applyFont="0" applyFill="0" applyBorder="0" applyAlignment="0" applyProtection="0"/>
    <xf numFmtId="175" fontId="11" fillId="0" borderId="0" applyFont="0" applyFill="0" applyBorder="0" applyAlignment="0" applyProtection="0"/>
    <xf numFmtId="44" fontId="16" fillId="0" borderId="0" applyFont="0" applyFill="0" applyBorder="0" applyAlignment="0" applyProtection="0"/>
    <xf numFmtId="166" fontId="17" fillId="0" borderId="0" applyFont="0" applyFill="0" applyBorder="0" applyAlignment="0" applyProtection="0"/>
    <xf numFmtId="176" fontId="78" fillId="0" borderId="0" applyFont="0" applyFill="0" applyBorder="0" applyAlignment="0" applyProtection="0"/>
    <xf numFmtId="177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79" fillId="25" borderId="0" applyNumberFormat="0" applyBorder="0" applyAlignment="0" applyProtection="0"/>
    <xf numFmtId="173" fontId="80" fillId="0" borderId="0"/>
    <xf numFmtId="0" fontId="1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" fillId="0" borderId="0"/>
    <xf numFmtId="0" fontId="11" fillId="0" borderId="0"/>
    <xf numFmtId="0" fontId="16" fillId="0" borderId="0"/>
    <xf numFmtId="0" fontId="11" fillId="0" borderId="0"/>
    <xf numFmtId="0" fontId="16" fillId="26" borderId="59" applyNumberFormat="0" applyFont="0" applyAlignment="0" applyProtection="0"/>
    <xf numFmtId="39" fontId="37" fillId="0" borderId="0"/>
    <xf numFmtId="40" fontId="81" fillId="0" borderId="0" applyFont="0" applyFill="0" applyBorder="0" applyAlignment="0" applyProtection="0"/>
    <xf numFmtId="38" fontId="81" fillId="0" borderId="0" applyFont="0" applyFill="0" applyBorder="0" applyAlignment="0" applyProtection="0"/>
    <xf numFmtId="0" fontId="82" fillId="0" borderId="0"/>
    <xf numFmtId="0" fontId="83" fillId="22" borderId="60" applyNumberFormat="0" applyAlignment="0" applyProtection="0"/>
    <xf numFmtId="178" fontId="1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0" fontId="11" fillId="0" borderId="0"/>
    <xf numFmtId="0" fontId="84" fillId="0" borderId="0" applyFill="0" applyBorder="0" applyProtection="0">
      <alignment horizontal="left" vertical="top"/>
    </xf>
    <xf numFmtId="0" fontId="85" fillId="0" borderId="0" applyNumberFormat="0" applyFill="0" applyBorder="0" applyAlignment="0" applyProtection="0"/>
    <xf numFmtId="0" fontId="86" fillId="0" borderId="61" applyNumberFormat="0" applyFill="0" applyAlignment="0" applyProtection="0"/>
    <xf numFmtId="0" fontId="87" fillId="0" borderId="0" applyNumberFormat="0" applyFill="0" applyBorder="0" applyAlignment="0" applyProtection="0"/>
    <xf numFmtId="0" fontId="88" fillId="0" borderId="0"/>
  </cellStyleXfs>
  <cellXfs count="354">
    <xf numFmtId="0" fontId="0" fillId="0" borderId="0" xfId="0"/>
    <xf numFmtId="0" fontId="2" fillId="2" borderId="0" xfId="0" applyFont="1" applyFill="1" applyAlignment="1"/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0" fillId="2" borderId="1" xfId="0" applyFill="1" applyBorder="1"/>
    <xf numFmtId="0" fontId="6" fillId="2" borderId="0" xfId="1" applyFill="1" applyAlignment="1" applyProtection="1"/>
    <xf numFmtId="0" fontId="0" fillId="2" borderId="2" xfId="0" applyFill="1" applyBorder="1"/>
    <xf numFmtId="0" fontId="7" fillId="2" borderId="0" xfId="1" applyFont="1" applyFill="1" applyAlignment="1" applyProtection="1"/>
    <xf numFmtId="0" fontId="5" fillId="2" borderId="0" xfId="0" applyFont="1" applyFill="1" applyAlignment="1">
      <alignment horizontal="left"/>
    </xf>
    <xf numFmtId="0" fontId="8" fillId="2" borderId="0" xfId="0" applyFont="1" applyFill="1"/>
    <xf numFmtId="0" fontId="0" fillId="2" borderId="0" xfId="0" applyFont="1" applyFill="1"/>
    <xf numFmtId="0" fontId="4" fillId="2" borderId="0" xfId="0" applyFont="1" applyFill="1" applyAlignment="1"/>
    <xf numFmtId="14" fontId="0" fillId="2" borderId="0" xfId="0" applyNumberFormat="1" applyFill="1"/>
    <xf numFmtId="0" fontId="5" fillId="0" borderId="0" xfId="0" applyFont="1" applyFill="1"/>
    <xf numFmtId="0" fontId="0" fillId="0" borderId="0" xfId="0" applyFill="1"/>
    <xf numFmtId="0" fontId="6" fillId="0" borderId="0" xfId="1" applyFill="1" applyAlignment="1" applyProtection="1"/>
    <xf numFmtId="0" fontId="0" fillId="2" borderId="0" xfId="0" applyFont="1" applyFill="1" applyBorder="1"/>
    <xf numFmtId="0" fontId="9" fillId="2" borderId="0" xfId="0" applyFont="1" applyFill="1" applyAlignment="1">
      <alignment horizontal="left" indent="15"/>
    </xf>
    <xf numFmtId="0" fontId="0" fillId="2" borderId="0" xfId="0" applyFill="1" applyBorder="1"/>
    <xf numFmtId="0" fontId="19" fillId="2" borderId="0" xfId="0" applyFont="1" applyFill="1" applyBorder="1" applyAlignment="1"/>
    <xf numFmtId="0" fontId="23" fillId="2" borderId="0" xfId="0" applyFont="1" applyFill="1" applyAlignment="1">
      <alignment vertical="top"/>
    </xf>
    <xf numFmtId="0" fontId="24" fillId="2" borderId="0" xfId="0" applyFont="1" applyFill="1"/>
    <xf numFmtId="0" fontId="25" fillId="2" borderId="0" xfId="0" applyFont="1" applyFill="1" applyAlignment="1"/>
    <xf numFmtId="0" fontId="27" fillId="2" borderId="3" xfId="0" applyFont="1" applyFill="1" applyBorder="1" applyAlignment="1">
      <alignment horizontal="center"/>
    </xf>
    <xf numFmtId="0" fontId="23" fillId="2" borderId="0" xfId="0" applyFont="1" applyFill="1" applyBorder="1" applyAlignment="1">
      <alignment vertical="top"/>
    </xf>
    <xf numFmtId="0" fontId="24" fillId="0" borderId="0" xfId="0" applyFont="1"/>
    <xf numFmtId="0" fontId="24" fillId="2" borderId="0" xfId="0" applyFont="1" applyFill="1" applyBorder="1"/>
    <xf numFmtId="0" fontId="28" fillId="2" borderId="3" xfId="0" applyFont="1" applyFill="1" applyBorder="1" applyAlignment="1">
      <alignment horizontal="center"/>
    </xf>
    <xf numFmtId="0" fontId="23" fillId="2" borderId="20" xfId="0" applyFont="1" applyFill="1" applyBorder="1" applyAlignment="1">
      <alignment vertical="top"/>
    </xf>
    <xf numFmtId="0" fontId="40" fillId="2" borderId="0" xfId="0" applyFont="1" applyFill="1" applyAlignment="1">
      <alignment vertical="top"/>
    </xf>
    <xf numFmtId="0" fontId="22" fillId="2" borderId="0" xfId="0" applyFont="1" applyFill="1" applyBorder="1" applyAlignment="1">
      <alignment horizontal="center"/>
    </xf>
    <xf numFmtId="0" fontId="22" fillId="2" borderId="3" xfId="0" applyFont="1" applyFill="1" applyBorder="1" applyAlignment="1">
      <alignment horizontal="center"/>
    </xf>
    <xf numFmtId="0" fontId="41" fillId="2" borderId="0" xfId="0" applyFont="1" applyFill="1" applyBorder="1" applyAlignment="1">
      <alignment vertical="top"/>
    </xf>
    <xf numFmtId="0" fontId="40" fillId="2" borderId="0" xfId="0" applyFont="1" applyFill="1" applyBorder="1" applyAlignment="1">
      <alignment vertical="top"/>
    </xf>
    <xf numFmtId="0" fontId="42" fillId="2" borderId="0" xfId="0" applyFont="1" applyFill="1" applyBorder="1" applyAlignment="1"/>
    <xf numFmtId="0" fontId="25" fillId="2" borderId="0" xfId="0" applyFont="1" applyFill="1" applyBorder="1" applyAlignment="1"/>
    <xf numFmtId="14" fontId="25" fillId="2" borderId="0" xfId="0" applyNumberFormat="1" applyFont="1" applyFill="1" applyBorder="1" applyAlignment="1">
      <alignment horizontal="left"/>
    </xf>
    <xf numFmtId="0" fontId="25" fillId="2" borderId="0" xfId="0" applyFont="1" applyFill="1" applyBorder="1" applyAlignment="1">
      <alignment horizontal="left"/>
    </xf>
    <xf numFmtId="0" fontId="6" fillId="2" borderId="3" xfId="1" applyFill="1" applyBorder="1" applyAlignment="1" applyProtection="1">
      <alignment horizontal="center" vertical="center"/>
    </xf>
    <xf numFmtId="0" fontId="30" fillId="2" borderId="7" xfId="0" applyFont="1" applyFill="1" applyBorder="1" applyAlignment="1">
      <alignment horizontal="center" vertical="top"/>
    </xf>
    <xf numFmtId="0" fontId="30" fillId="2" borderId="0" xfId="0" applyFont="1" applyFill="1" applyBorder="1" applyAlignment="1">
      <alignment horizontal="center" vertical="top"/>
    </xf>
    <xf numFmtId="0" fontId="30" fillId="2" borderId="8" xfId="0" applyFont="1" applyFill="1" applyBorder="1" applyAlignment="1">
      <alignment horizontal="center" vertical="top"/>
    </xf>
    <xf numFmtId="0" fontId="30" fillId="2" borderId="0" xfId="0" applyFont="1" applyFill="1" applyBorder="1" applyAlignment="1">
      <alignment wrapText="1"/>
    </xf>
    <xf numFmtId="0" fontId="24" fillId="2" borderId="0" xfId="0" applyFont="1" applyFill="1" applyBorder="1" applyAlignment="1">
      <alignment horizontal="justify" vertical="top" wrapText="1"/>
    </xf>
    <xf numFmtId="0" fontId="24" fillId="2" borderId="17" xfId="0" applyFont="1" applyFill="1" applyBorder="1"/>
    <xf numFmtId="0" fontId="18" fillId="2" borderId="0" xfId="0" applyFont="1" applyFill="1" applyBorder="1" applyAlignment="1">
      <alignment wrapText="1"/>
    </xf>
    <xf numFmtId="0" fontId="0" fillId="2" borderId="0" xfId="0" applyFill="1" applyBorder="1" applyAlignment="1">
      <alignment horizontal="justify" vertical="top" wrapText="1"/>
    </xf>
    <xf numFmtId="0" fontId="45" fillId="2" borderId="0" xfId="0" applyFont="1" applyFill="1" applyBorder="1" applyAlignment="1">
      <alignment vertical="center"/>
    </xf>
    <xf numFmtId="0" fontId="6" fillId="2" borderId="40" xfId="1" applyFill="1" applyBorder="1" applyAlignment="1" applyProtection="1">
      <alignment horizontal="center" vertical="center"/>
    </xf>
    <xf numFmtId="0" fontId="48" fillId="0" borderId="0" xfId="0" applyFont="1" applyAlignment="1">
      <alignment horizontal="left" vertical="center" indent="1"/>
    </xf>
    <xf numFmtId="0" fontId="49" fillId="0" borderId="0" xfId="0" applyFont="1"/>
    <xf numFmtId="0" fontId="50" fillId="0" borderId="0" xfId="0" applyFont="1" applyAlignment="1">
      <alignment horizontal="left" vertical="center" indent="1"/>
    </xf>
    <xf numFmtId="0" fontId="51" fillId="0" borderId="0" xfId="0" applyFont="1" applyAlignment="1">
      <alignment horizontal="left" vertical="center" indent="1"/>
    </xf>
    <xf numFmtId="0" fontId="51" fillId="0" borderId="0" xfId="0" applyFont="1" applyBorder="1" applyAlignment="1">
      <alignment horizontal="left" vertical="center" indent="1"/>
    </xf>
    <xf numFmtId="0" fontId="17" fillId="0" borderId="0" xfId="0" applyFont="1" applyBorder="1"/>
    <xf numFmtId="0" fontId="17" fillId="0" borderId="11" xfId="0" applyFont="1" applyBorder="1"/>
    <xf numFmtId="0" fontId="17" fillId="0" borderId="2" xfId="0" applyFont="1" applyBorder="1"/>
    <xf numFmtId="0" fontId="0" fillId="0" borderId="2" xfId="0" applyBorder="1"/>
    <xf numFmtId="0" fontId="17" fillId="0" borderId="10" xfId="0" applyFont="1" applyBorder="1"/>
    <xf numFmtId="0" fontId="17" fillId="3" borderId="11" xfId="0" applyFont="1" applyFill="1" applyBorder="1"/>
    <xf numFmtId="0" fontId="17" fillId="3" borderId="2" xfId="0" applyFont="1" applyFill="1" applyBorder="1"/>
    <xf numFmtId="0" fontId="17" fillId="3" borderId="10" xfId="0" applyFont="1" applyFill="1" applyBorder="1"/>
    <xf numFmtId="0" fontId="17" fillId="0" borderId="11" xfId="0" applyFont="1" applyFill="1" applyBorder="1"/>
    <xf numFmtId="0" fontId="52" fillId="0" borderId="2" xfId="0" applyFont="1" applyFill="1" applyBorder="1"/>
    <xf numFmtId="0" fontId="17" fillId="0" borderId="10" xfId="0" applyFont="1" applyFill="1" applyBorder="1"/>
    <xf numFmtId="0" fontId="52" fillId="0" borderId="1" xfId="0" applyFont="1" applyFill="1" applyBorder="1"/>
    <xf numFmtId="0" fontId="52" fillId="0" borderId="10" xfId="0" applyFont="1" applyFill="1" applyBorder="1"/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0" fontId="17" fillId="0" borderId="3" xfId="0" applyFont="1" applyBorder="1" applyAlignment="1">
      <alignment horizontal="center" vertical="top" wrapText="1"/>
    </xf>
    <xf numFmtId="0" fontId="17" fillId="0" borderId="13" xfId="0" applyFont="1" applyBorder="1" applyAlignment="1">
      <alignment horizontal="center" wrapText="1"/>
    </xf>
    <xf numFmtId="0" fontId="17" fillId="0" borderId="10" xfId="0" applyFont="1" applyBorder="1" applyAlignment="1">
      <alignment horizontal="center" vertical="top" wrapText="1"/>
    </xf>
    <xf numFmtId="169" fontId="17" fillId="0" borderId="3" xfId="0" applyNumberFormat="1" applyFont="1" applyBorder="1"/>
    <xf numFmtId="0" fontId="17" fillId="0" borderId="29" xfId="0" applyFont="1" applyBorder="1"/>
    <xf numFmtId="0" fontId="17" fillId="0" borderId="38" xfId="0" applyFont="1" applyBorder="1"/>
    <xf numFmtId="0" fontId="17" fillId="3" borderId="3" xfId="0" applyFont="1" applyFill="1" applyBorder="1"/>
    <xf numFmtId="0" fontId="53" fillId="0" borderId="11" xfId="0" applyFont="1" applyBorder="1"/>
    <xf numFmtId="0" fontId="53" fillId="0" borderId="10" xfId="0" applyFont="1" applyBorder="1"/>
    <xf numFmtId="0" fontId="17" fillId="0" borderId="1" xfId="0" applyFont="1" applyBorder="1"/>
    <xf numFmtId="0" fontId="17" fillId="0" borderId="42" xfId="0" applyFont="1" applyBorder="1"/>
    <xf numFmtId="0" fontId="17" fillId="0" borderId="43" xfId="0" applyFont="1" applyBorder="1"/>
    <xf numFmtId="0" fontId="17" fillId="0" borderId="3" xfId="0" applyFont="1" applyFill="1" applyBorder="1"/>
    <xf numFmtId="0" fontId="54" fillId="0" borderId="42" xfId="0" applyFont="1" applyBorder="1" applyAlignment="1"/>
    <xf numFmtId="0" fontId="54" fillId="0" borderId="43" xfId="0" applyFont="1" applyBorder="1"/>
    <xf numFmtId="0" fontId="54" fillId="0" borderId="42" xfId="0" applyFont="1" applyBorder="1"/>
    <xf numFmtId="0" fontId="18" fillId="0" borderId="11" xfId="0" applyFont="1" applyBorder="1"/>
    <xf numFmtId="0" fontId="0" fillId="0" borderId="10" xfId="0" applyBorder="1"/>
    <xf numFmtId="0" fontId="0" fillId="0" borderId="3" xfId="0" applyBorder="1"/>
    <xf numFmtId="0" fontId="54" fillId="0" borderId="29" xfId="0" applyFont="1" applyBorder="1"/>
    <xf numFmtId="0" fontId="54" fillId="0" borderId="38" xfId="0" applyFont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44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>
      <alignment wrapText="1"/>
    </xf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0" xfId="0" applyAlignment="1"/>
    <xf numFmtId="0" fontId="0" fillId="0" borderId="45" xfId="0" applyBorder="1"/>
    <xf numFmtId="0" fontId="0" fillId="0" borderId="49" xfId="0" applyBorder="1"/>
    <xf numFmtId="0" fontId="0" fillId="0" borderId="0" xfId="0" applyAlignment="1">
      <alignment wrapText="1"/>
    </xf>
    <xf numFmtId="0" fontId="0" fillId="0" borderId="0" xfId="0" applyFont="1"/>
    <xf numFmtId="14" fontId="0" fillId="2" borderId="0" xfId="0" applyNumberFormat="1" applyFont="1" applyFill="1" applyAlignment="1">
      <alignment horizontal="left"/>
    </xf>
    <xf numFmtId="0" fontId="31" fillId="0" borderId="0" xfId="0" applyFont="1" applyAlignment="1"/>
    <xf numFmtId="0" fontId="39" fillId="0" borderId="0" xfId="0" applyFont="1"/>
    <xf numFmtId="0" fontId="0" fillId="0" borderId="0" xfId="0" applyFont="1" applyBorder="1"/>
    <xf numFmtId="0" fontId="19" fillId="2" borderId="0" xfId="0" applyFont="1" applyFill="1" applyBorder="1" applyAlignment="1">
      <alignment horizontal="center"/>
    </xf>
    <xf numFmtId="0" fontId="21" fillId="2" borderId="0" xfId="143" applyFont="1" applyFill="1" applyBorder="1"/>
    <xf numFmtId="0" fontId="21" fillId="2" borderId="0" xfId="143" applyFont="1" applyFill="1" applyBorder="1" applyAlignment="1">
      <alignment horizontal="center"/>
    </xf>
    <xf numFmtId="0" fontId="22" fillId="2" borderId="0" xfId="143" applyFont="1" applyFill="1" applyBorder="1" applyAlignment="1"/>
    <xf numFmtId="0" fontId="21" fillId="2" borderId="0" xfId="0" applyFont="1" applyFill="1" applyAlignment="1">
      <alignment vertical="top"/>
    </xf>
    <xf numFmtId="0" fontId="20" fillId="2" borderId="0" xfId="0" applyFont="1" applyFill="1"/>
    <xf numFmtId="0" fontId="20" fillId="2" borderId="0" xfId="0" applyFont="1" applyFill="1" applyAlignment="1"/>
    <xf numFmtId="14" fontId="20" fillId="2" borderId="0" xfId="0" applyNumberFormat="1" applyFont="1" applyFill="1" applyAlignment="1">
      <alignment horizontal="left"/>
    </xf>
    <xf numFmtId="0" fontId="21" fillId="2" borderId="0" xfId="0" applyFont="1" applyFill="1" applyBorder="1" applyAlignment="1">
      <alignment vertical="top"/>
    </xf>
    <xf numFmtId="0" fontId="71" fillId="2" borderId="0" xfId="0" applyFont="1" applyFill="1" applyBorder="1"/>
    <xf numFmtId="0" fontId="93" fillId="2" borderId="0" xfId="124" applyFont="1" applyFill="1"/>
    <xf numFmtId="0" fontId="94" fillId="2" borderId="0" xfId="125" applyFont="1" applyFill="1" applyAlignment="1">
      <alignment vertical="center"/>
    </xf>
    <xf numFmtId="0" fontId="22" fillId="2" borderId="19" xfId="125" applyFont="1" applyFill="1" applyBorder="1" applyAlignment="1">
      <alignment horizontal="center" vertical="center"/>
    </xf>
    <xf numFmtId="0" fontId="22" fillId="2" borderId="19" xfId="125" applyFont="1" applyFill="1" applyBorder="1" applyAlignment="1">
      <alignment vertical="center"/>
    </xf>
    <xf numFmtId="0" fontId="22" fillId="2" borderId="19" xfId="125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4" fillId="2" borderId="0" xfId="125" applyFont="1" applyFill="1" applyBorder="1" applyAlignment="1">
      <alignment vertical="center"/>
    </xf>
    <xf numFmtId="1" fontId="0" fillId="0" borderId="0" xfId="0" applyNumberFormat="1"/>
    <xf numFmtId="44" fontId="0" fillId="0" borderId="0" xfId="38" applyFont="1"/>
    <xf numFmtId="44" fontId="95" fillId="0" borderId="0" xfId="0" applyNumberFormat="1" applyFont="1" applyBorder="1"/>
    <xf numFmtId="44" fontId="0" fillId="0" borderId="0" xfId="0" applyNumberFormat="1"/>
    <xf numFmtId="0" fontId="96" fillId="2" borderId="0" xfId="125" applyFont="1" applyFill="1" applyBorder="1" applyAlignment="1">
      <alignment horizontal="center" vertical="center"/>
    </xf>
    <xf numFmtId="0" fontId="6" fillId="0" borderId="0" xfId="1" applyAlignment="1" applyProtection="1">
      <alignment horizontal="center" vertical="center"/>
    </xf>
    <xf numFmtId="0" fontId="6" fillId="2" borderId="0" xfId="1" applyFill="1" applyBorder="1" applyAlignment="1" applyProtection="1">
      <alignment horizontal="center" vertical="center"/>
    </xf>
    <xf numFmtId="0" fontId="18" fillId="0" borderId="0" xfId="0" applyFont="1" applyAlignment="1">
      <alignment horizontal="left"/>
    </xf>
    <xf numFmtId="0" fontId="0" fillId="0" borderId="0" xfId="0" applyAlignment="1">
      <alignment horizontal="left"/>
    </xf>
    <xf numFmtId="43" fontId="97" fillId="2" borderId="0" xfId="37" applyFont="1" applyFill="1" applyBorder="1" applyAlignment="1">
      <alignment horizontal="center"/>
    </xf>
    <xf numFmtId="0" fontId="98" fillId="0" borderId="0" xfId="0" applyFont="1" applyAlignment="1">
      <alignment horizontal="center"/>
    </xf>
    <xf numFmtId="0" fontId="22" fillId="27" borderId="0" xfId="125" applyFont="1" applyFill="1" applyAlignment="1">
      <alignment vertical="center"/>
    </xf>
    <xf numFmtId="0" fontId="22" fillId="27" borderId="19" xfId="125" applyFont="1" applyFill="1" applyBorder="1" applyAlignment="1">
      <alignment vertical="center"/>
    </xf>
    <xf numFmtId="0" fontId="22" fillId="27" borderId="19" xfId="125" applyFont="1" applyFill="1" applyBorder="1" applyAlignment="1">
      <alignment horizontal="center" vertical="center"/>
    </xf>
    <xf numFmtId="0" fontId="94" fillId="27" borderId="0" xfId="125" applyFont="1" applyFill="1" applyAlignment="1">
      <alignment vertical="center"/>
    </xf>
    <xf numFmtId="0" fontId="22" fillId="28" borderId="19" xfId="125" applyFont="1" applyFill="1" applyBorder="1" applyAlignment="1">
      <alignment vertical="center"/>
    </xf>
    <xf numFmtId="0" fontId="22" fillId="28" borderId="19" xfId="125" applyNumberFormat="1" applyFont="1" applyFill="1" applyBorder="1" applyAlignment="1">
      <alignment horizontal="center" vertical="center" wrapText="1"/>
    </xf>
    <xf numFmtId="0" fontId="22" fillId="28" borderId="19" xfId="125" applyFont="1" applyFill="1" applyBorder="1" applyAlignment="1">
      <alignment horizontal="center" vertical="center" wrapText="1"/>
    </xf>
    <xf numFmtId="44" fontId="0" fillId="29" borderId="0" xfId="38" applyFont="1" applyFill="1"/>
    <xf numFmtId="44" fontId="0" fillId="29" borderId="0" xfId="0" applyNumberFormat="1" applyFill="1"/>
    <xf numFmtId="0" fontId="30" fillId="2" borderId="0" xfId="0" applyFont="1" applyFill="1" applyBorder="1" applyAlignment="1">
      <alignment horizontal="center"/>
    </xf>
    <xf numFmtId="0" fontId="28" fillId="2" borderId="0" xfId="143" applyFont="1" applyFill="1" applyBorder="1"/>
    <xf numFmtId="0" fontId="28" fillId="2" borderId="0" xfId="143" applyFont="1" applyFill="1" applyBorder="1" applyAlignment="1">
      <alignment horizontal="center"/>
    </xf>
    <xf numFmtId="0" fontId="28" fillId="2" borderId="0" xfId="143" applyFont="1" applyFill="1" applyBorder="1" applyAlignment="1"/>
    <xf numFmtId="0" fontId="28" fillId="2" borderId="0" xfId="0" applyFont="1" applyFill="1" applyAlignment="1">
      <alignment vertical="top"/>
    </xf>
    <xf numFmtId="0" fontId="26" fillId="2" borderId="0" xfId="0" applyFont="1" applyFill="1"/>
    <xf numFmtId="0" fontId="26" fillId="2" borderId="0" xfId="0" applyFont="1" applyFill="1" applyAlignment="1"/>
    <xf numFmtId="14" fontId="26" fillId="2" borderId="0" xfId="0" applyNumberFormat="1" applyFont="1" applyFill="1" applyAlignment="1">
      <alignment horizontal="left"/>
    </xf>
    <xf numFmtId="0" fontId="28" fillId="2" borderId="0" xfId="0" applyFont="1" applyFill="1" applyBorder="1" applyAlignment="1">
      <alignment horizontal="center"/>
    </xf>
    <xf numFmtId="0" fontId="28" fillId="2" borderId="0" xfId="0" applyFont="1" applyFill="1" applyBorder="1" applyAlignment="1">
      <alignment vertical="top"/>
    </xf>
    <xf numFmtId="0" fontId="28" fillId="2" borderId="0" xfId="0" applyFont="1" applyFill="1" applyBorder="1"/>
    <xf numFmtId="0" fontId="24" fillId="2" borderId="25" xfId="0" applyFont="1" applyFill="1" applyBorder="1" applyAlignment="1">
      <alignment horizontal="center" vertical="center" wrapText="1"/>
    </xf>
    <xf numFmtId="0" fontId="24" fillId="2" borderId="14" xfId="0" applyFont="1" applyFill="1" applyBorder="1" applyAlignment="1">
      <alignment horizontal="center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12" xfId="0" applyFont="1" applyFill="1" applyBorder="1" applyAlignment="1">
      <alignment horizontal="center" vertical="center"/>
    </xf>
    <xf numFmtId="0" fontId="30" fillId="2" borderId="39" xfId="0" applyFont="1" applyFill="1" applyBorder="1" applyAlignment="1">
      <alignment horizontal="center" vertical="center"/>
    </xf>
    <xf numFmtId="0" fontId="30" fillId="2" borderId="25" xfId="0" applyFont="1" applyFill="1" applyBorder="1" applyAlignment="1">
      <alignment horizontal="center" vertical="center"/>
    </xf>
    <xf numFmtId="0" fontId="30" fillId="2" borderId="17" xfId="0" applyFont="1" applyFill="1" applyBorder="1" applyAlignment="1">
      <alignment horizontal="center" vertical="center"/>
    </xf>
    <xf numFmtId="0" fontId="30" fillId="2" borderId="27" xfId="0" applyFont="1" applyFill="1" applyBorder="1" applyAlignment="1">
      <alignment horizontal="center" vertical="center"/>
    </xf>
    <xf numFmtId="0" fontId="30" fillId="2" borderId="21" xfId="0" applyFont="1" applyFill="1" applyBorder="1" applyAlignment="1">
      <alignment horizontal="center" vertical="center"/>
    </xf>
    <xf numFmtId="0" fontId="30" fillId="2" borderId="36" xfId="0" applyFont="1" applyFill="1" applyBorder="1" applyAlignment="1">
      <alignment horizontal="center" vertical="center"/>
    </xf>
    <xf numFmtId="0" fontId="30" fillId="2" borderId="34" xfId="0" applyFont="1" applyFill="1" applyBorder="1" applyAlignment="1">
      <alignment horizontal="center" vertical="center"/>
    </xf>
    <xf numFmtId="0" fontId="30" fillId="2" borderId="16" xfId="0" applyFont="1" applyFill="1" applyBorder="1" applyAlignment="1">
      <alignment horizontal="center" vertical="center"/>
    </xf>
    <xf numFmtId="0" fontId="30" fillId="2" borderId="22" xfId="0" applyFont="1" applyFill="1" applyBorder="1" applyAlignment="1">
      <alignment horizontal="center" vertical="center"/>
    </xf>
    <xf numFmtId="0" fontId="28" fillId="2" borderId="62" xfId="0" applyFont="1" applyFill="1" applyBorder="1" applyAlignment="1">
      <alignment horizontal="center" wrapText="1"/>
    </xf>
    <xf numFmtId="0" fontId="30" fillId="2" borderId="31" xfId="0" applyFont="1" applyFill="1" applyBorder="1" applyAlignment="1">
      <alignment horizontal="center" vertical="center"/>
    </xf>
    <xf numFmtId="0" fontId="30" fillId="2" borderId="32" xfId="0" applyFont="1" applyFill="1" applyBorder="1" applyAlignment="1">
      <alignment horizontal="center" vertical="center"/>
    </xf>
    <xf numFmtId="0" fontId="30" fillId="2" borderId="33" xfId="0" applyFont="1" applyFill="1" applyBorder="1" applyAlignment="1">
      <alignment horizontal="center" vertical="center"/>
    </xf>
    <xf numFmtId="0" fontId="30" fillId="2" borderId="26" xfId="0" applyFont="1" applyFill="1" applyBorder="1" applyAlignment="1">
      <alignment horizontal="center" vertical="center"/>
    </xf>
    <xf numFmtId="0" fontId="24" fillId="0" borderId="7" xfId="0" applyFont="1" applyBorder="1"/>
    <xf numFmtId="0" fontId="28" fillId="2" borderId="64" xfId="0" applyFont="1" applyFill="1" applyBorder="1"/>
    <xf numFmtId="44" fontId="24" fillId="0" borderId="3" xfId="0" applyNumberFormat="1" applyFont="1" applyBorder="1"/>
    <xf numFmtId="43" fontId="24" fillId="2" borderId="28" xfId="0" applyNumberFormat="1" applyFont="1" applyFill="1" applyBorder="1"/>
    <xf numFmtId="43" fontId="24" fillId="2" borderId="13" xfId="0" applyNumberFormat="1" applyFont="1" applyFill="1" applyBorder="1"/>
    <xf numFmtId="43" fontId="24" fillId="2" borderId="29" xfId="0" applyNumberFormat="1" applyFont="1" applyFill="1" applyBorder="1"/>
    <xf numFmtId="0" fontId="28" fillId="2" borderId="9" xfId="0" applyFont="1" applyFill="1" applyBorder="1"/>
    <xf numFmtId="43" fontId="24" fillId="2" borderId="14" xfId="0" applyNumberFormat="1" applyFont="1" applyFill="1" applyBorder="1"/>
    <xf numFmtId="43" fontId="24" fillId="2" borderId="3" xfId="0" applyNumberFormat="1" applyFont="1" applyFill="1" applyBorder="1"/>
    <xf numFmtId="43" fontId="24" fillId="2" borderId="11" xfId="0" applyNumberFormat="1" applyFont="1" applyFill="1" applyBorder="1"/>
    <xf numFmtId="0" fontId="33" fillId="0" borderId="20" xfId="1" applyFont="1" applyBorder="1" applyAlignment="1" applyProtection="1">
      <alignment horizontal="center"/>
    </xf>
    <xf numFmtId="43" fontId="24" fillId="2" borderId="37" xfId="0" applyNumberFormat="1" applyFont="1" applyFill="1" applyBorder="1"/>
    <xf numFmtId="43" fontId="24" fillId="2" borderId="52" xfId="0" applyNumberFormat="1" applyFont="1" applyFill="1" applyBorder="1"/>
    <xf numFmtId="43" fontId="24" fillId="2" borderId="51" xfId="0" applyNumberFormat="1" applyFont="1" applyFill="1" applyBorder="1"/>
    <xf numFmtId="43" fontId="24" fillId="2" borderId="40" xfId="0" applyNumberFormat="1" applyFont="1" applyFill="1" applyBorder="1"/>
    <xf numFmtId="0" fontId="28" fillId="2" borderId="67" xfId="0" applyFont="1" applyFill="1" applyBorder="1" applyAlignment="1">
      <alignment horizontal="right" vertical="center"/>
    </xf>
    <xf numFmtId="165" fontId="30" fillId="2" borderId="68" xfId="0" applyNumberFormat="1" applyFont="1" applyFill="1" applyBorder="1"/>
    <xf numFmtId="165" fontId="30" fillId="2" borderId="69" xfId="0" applyNumberFormat="1" applyFont="1" applyFill="1" applyBorder="1"/>
    <xf numFmtId="165" fontId="30" fillId="2" borderId="70" xfId="0" applyNumberFormat="1" applyFont="1" applyFill="1" applyBorder="1"/>
    <xf numFmtId="165" fontId="30" fillId="2" borderId="71" xfId="0" applyNumberFormat="1" applyFont="1" applyFill="1" applyBorder="1"/>
    <xf numFmtId="165" fontId="30" fillId="2" borderId="72" xfId="0" applyNumberFormat="1" applyFont="1" applyFill="1" applyBorder="1"/>
    <xf numFmtId="0" fontId="24" fillId="2" borderId="66" xfId="0" applyFont="1" applyFill="1" applyBorder="1"/>
    <xf numFmtId="43" fontId="24" fillId="2" borderId="73" xfId="0" applyNumberFormat="1" applyFont="1" applyFill="1" applyBorder="1"/>
    <xf numFmtId="43" fontId="24" fillId="2" borderId="15" xfId="0" applyNumberFormat="1" applyFont="1" applyFill="1" applyBorder="1"/>
    <xf numFmtId="43" fontId="24" fillId="2" borderId="74" xfId="0" applyNumberFormat="1" applyFont="1" applyFill="1" applyBorder="1"/>
    <xf numFmtId="0" fontId="30" fillId="2" borderId="17" xfId="0" applyFont="1" applyFill="1" applyBorder="1" applyAlignment="1">
      <alignment vertical="center" wrapText="1"/>
    </xf>
    <xf numFmtId="0" fontId="30" fillId="2" borderId="0" xfId="0" applyFont="1" applyFill="1" applyBorder="1" applyAlignment="1">
      <alignment vertical="center" wrapText="1"/>
    </xf>
    <xf numFmtId="0" fontId="100" fillId="2" borderId="23" xfId="0" applyFont="1" applyFill="1" applyBorder="1"/>
    <xf numFmtId="165" fontId="100" fillId="2" borderId="50" xfId="0" applyNumberFormat="1" applyFont="1" applyFill="1" applyBorder="1"/>
    <xf numFmtId="165" fontId="100" fillId="2" borderId="18" xfId="0" applyNumberFormat="1" applyFont="1" applyFill="1" applyBorder="1"/>
    <xf numFmtId="165" fontId="100" fillId="2" borderId="75" xfId="0" applyNumberFormat="1" applyFont="1" applyFill="1" applyBorder="1"/>
    <xf numFmtId="0" fontId="30" fillId="2" borderId="0" xfId="0" applyFont="1" applyFill="1"/>
    <xf numFmtId="0" fontId="24" fillId="2" borderId="0" xfId="0" applyFont="1" applyFill="1" applyAlignment="1">
      <alignment horizontal="right"/>
    </xf>
    <xf numFmtId="165" fontId="24" fillId="2" borderId="0" xfId="0" applyNumberFormat="1" applyFont="1" applyFill="1"/>
    <xf numFmtId="43" fontId="24" fillId="2" borderId="0" xfId="0" applyNumberFormat="1" applyFont="1" applyFill="1"/>
    <xf numFmtId="0" fontId="101" fillId="2" borderId="0" xfId="124" applyFont="1" applyFill="1" applyAlignment="1">
      <alignment horizontal="center"/>
    </xf>
    <xf numFmtId="0" fontId="102" fillId="2" borderId="0" xfId="124" applyFont="1" applyFill="1"/>
    <xf numFmtId="0" fontId="32" fillId="2" borderId="0" xfId="124" applyFont="1" applyFill="1" applyAlignment="1">
      <alignment horizontal="center"/>
    </xf>
    <xf numFmtId="0" fontId="101" fillId="2" borderId="0" xfId="124" applyFont="1" applyFill="1"/>
    <xf numFmtId="0" fontId="34" fillId="2" borderId="0" xfId="0" applyFont="1" applyFill="1" applyAlignment="1">
      <alignment horizontal="center"/>
    </xf>
    <xf numFmtId="44" fontId="24" fillId="29" borderId="3" xfId="0" applyNumberFormat="1" applyFont="1" applyFill="1" applyBorder="1"/>
    <xf numFmtId="0" fontId="17" fillId="0" borderId="65" xfId="0" applyFont="1" applyBorder="1"/>
    <xf numFmtId="0" fontId="17" fillId="0" borderId="76" xfId="0" applyFont="1" applyBorder="1"/>
    <xf numFmtId="179" fontId="17" fillId="0" borderId="3" xfId="0" applyNumberFormat="1" applyFont="1" applyBorder="1"/>
    <xf numFmtId="179" fontId="17" fillId="3" borderId="3" xfId="0" applyNumberFormat="1" applyFont="1" applyFill="1" applyBorder="1"/>
    <xf numFmtId="179" fontId="17" fillId="0" borderId="3" xfId="0" applyNumberFormat="1" applyFont="1" applyFill="1" applyBorder="1"/>
    <xf numFmtId="180" fontId="17" fillId="0" borderId="3" xfId="23" applyNumberFormat="1" applyFont="1" applyFill="1" applyBorder="1"/>
    <xf numFmtId="181" fontId="0" fillId="0" borderId="0" xfId="0" applyNumberFormat="1"/>
    <xf numFmtId="0" fontId="94" fillId="30" borderId="0" xfId="125" applyFont="1" applyFill="1" applyBorder="1" applyAlignment="1">
      <alignment vertical="center"/>
    </xf>
    <xf numFmtId="44" fontId="0" fillId="30" borderId="0" xfId="0" applyNumberFormat="1" applyFill="1"/>
    <xf numFmtId="0" fontId="105" fillId="30" borderId="20" xfId="0" applyFont="1" applyFill="1" applyBorder="1" applyAlignment="1">
      <alignment horizontal="center"/>
    </xf>
    <xf numFmtId="0" fontId="56" fillId="0" borderId="0" xfId="0" applyFont="1" applyFill="1" applyBorder="1" applyAlignment="1">
      <alignment horizontal="center" vertical="top" wrapText="1"/>
    </xf>
    <xf numFmtId="0" fontId="56" fillId="0" borderId="31" xfId="0" applyFont="1" applyBorder="1" applyAlignment="1">
      <alignment horizontal="center" vertical="top"/>
    </xf>
    <xf numFmtId="0" fontId="56" fillId="0" borderId="14" xfId="0" applyFont="1" applyBorder="1" applyAlignment="1">
      <alignment horizontal="center" vertical="top"/>
    </xf>
    <xf numFmtId="0" fontId="56" fillId="0" borderId="14" xfId="0" applyFont="1" applyBorder="1" applyAlignment="1">
      <alignment horizontal="center" vertical="top" wrapText="1"/>
    </xf>
    <xf numFmtId="0" fontId="56" fillId="0" borderId="34" xfId="0" applyFont="1" applyBorder="1" applyAlignment="1">
      <alignment horizontal="center" vertical="top" wrapText="1"/>
    </xf>
    <xf numFmtId="0" fontId="30" fillId="2" borderId="23" xfId="0" applyFont="1" applyFill="1" applyBorder="1" applyAlignment="1">
      <alignment horizontal="center" vertical="center"/>
    </xf>
    <xf numFmtId="0" fontId="30" fillId="2" borderId="19" xfId="0" applyFont="1" applyFill="1" applyBorder="1" applyAlignment="1">
      <alignment horizontal="center" vertical="center"/>
    </xf>
    <xf numFmtId="0" fontId="30" fillId="2" borderId="24" xfId="0" applyFont="1" applyFill="1" applyBorder="1" applyAlignment="1">
      <alignment horizontal="center" vertical="center"/>
    </xf>
    <xf numFmtId="44" fontId="24" fillId="0" borderId="11" xfId="0" applyNumberFormat="1" applyFont="1" applyBorder="1"/>
    <xf numFmtId="43" fontId="24" fillId="2" borderId="41" xfId="0" applyNumberFormat="1" applyFont="1" applyFill="1" applyBorder="1"/>
    <xf numFmtId="0" fontId="32" fillId="2" borderId="20" xfId="124" applyFont="1" applyFill="1" applyBorder="1" applyAlignment="1">
      <alignment horizontal="center"/>
    </xf>
    <xf numFmtId="43" fontId="24" fillId="2" borderId="20" xfId="0" applyNumberFormat="1" applyFont="1" applyFill="1" applyBorder="1"/>
    <xf numFmtId="165" fontId="30" fillId="2" borderId="20" xfId="0" applyNumberFormat="1" applyFont="1" applyFill="1" applyBorder="1"/>
    <xf numFmtId="0" fontId="28" fillId="2" borderId="80" xfId="0" applyFont="1" applyFill="1" applyBorder="1"/>
    <xf numFmtId="43" fontId="24" fillId="2" borderId="81" xfId="0" applyNumberFormat="1" applyFont="1" applyFill="1" applyBorder="1"/>
    <xf numFmtId="43" fontId="24" fillId="2" borderId="82" xfId="0" applyNumberFormat="1" applyFont="1" applyFill="1" applyBorder="1"/>
    <xf numFmtId="0" fontId="28" fillId="2" borderId="83" xfId="0" applyFont="1" applyFill="1" applyBorder="1"/>
    <xf numFmtId="43" fontId="24" fillId="2" borderId="84" xfId="0" applyNumberFormat="1" applyFont="1" applyFill="1" applyBorder="1"/>
    <xf numFmtId="0" fontId="30" fillId="2" borderId="63" xfId="0" applyFont="1" applyFill="1" applyBorder="1" applyAlignment="1">
      <alignment horizontal="center" vertical="center"/>
    </xf>
    <xf numFmtId="43" fontId="34" fillId="2" borderId="40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 applyAlignment="1">
      <alignment horizontal="left" vertical="top" wrapText="1"/>
    </xf>
    <xf numFmtId="0" fontId="10" fillId="2" borderId="0" xfId="0" applyFont="1" applyFill="1" applyBorder="1" applyAlignment="1">
      <alignment horizontal="center" vertical="center"/>
    </xf>
    <xf numFmtId="0" fontId="55" fillId="0" borderId="0" xfId="0" applyFont="1" applyAlignment="1">
      <alignment horizontal="center"/>
    </xf>
    <xf numFmtId="0" fontId="6" fillId="0" borderId="4" xfId="1" applyBorder="1" applyAlignment="1" applyProtection="1">
      <alignment horizontal="center"/>
    </xf>
    <xf numFmtId="0" fontId="6" fillId="0" borderId="6" xfId="1" applyBorder="1" applyAlignment="1" applyProtection="1">
      <alignment horizontal="center"/>
    </xf>
    <xf numFmtId="0" fontId="19" fillId="2" borderId="0" xfId="0" applyFont="1" applyFill="1" applyBorder="1" applyAlignment="1">
      <alignment horizontal="center"/>
    </xf>
    <xf numFmtId="0" fontId="55" fillId="0" borderId="0" xfId="0" applyFont="1" applyAlignment="1">
      <alignment horizontal="center" vertical="center"/>
    </xf>
    <xf numFmtId="0" fontId="31" fillId="0" borderId="0" xfId="0" applyFont="1" applyAlignment="1">
      <alignment horizontal="left"/>
    </xf>
    <xf numFmtId="0" fontId="104" fillId="30" borderId="20" xfId="0" applyFont="1" applyFill="1" applyBorder="1" applyAlignment="1">
      <alignment horizontal="center"/>
    </xf>
    <xf numFmtId="0" fontId="105" fillId="30" borderId="20" xfId="0" applyFont="1" applyFill="1" applyBorder="1" applyAlignment="1">
      <alignment horizontal="center"/>
    </xf>
    <xf numFmtId="0" fontId="55" fillId="0" borderId="26" xfId="0" applyFont="1" applyBorder="1" applyAlignment="1">
      <alignment horizontal="left" vertical="center" wrapText="1"/>
    </xf>
    <xf numFmtId="0" fontId="55" fillId="0" borderId="77" xfId="0" applyFont="1" applyBorder="1" applyAlignment="1">
      <alignment horizontal="left" vertical="center" wrapText="1"/>
    </xf>
    <xf numFmtId="0" fontId="6" fillId="2" borderId="26" xfId="1" applyFill="1" applyBorder="1" applyAlignment="1" applyProtection="1">
      <alignment horizontal="center" vertical="center"/>
    </xf>
    <xf numFmtId="0" fontId="6" fillId="2" borderId="78" xfId="1" applyFill="1" applyBorder="1" applyAlignment="1" applyProtection="1">
      <alignment horizontal="center" vertical="center"/>
    </xf>
    <xf numFmtId="0" fontId="57" fillId="0" borderId="32" xfId="0" applyFont="1" applyBorder="1" applyAlignment="1">
      <alignment horizontal="center" vertical="center"/>
    </xf>
    <xf numFmtId="0" fontId="57" fillId="0" borderId="33" xfId="0" applyFont="1" applyBorder="1" applyAlignment="1">
      <alignment horizontal="center" vertical="center"/>
    </xf>
    <xf numFmtId="0" fontId="55" fillId="0" borderId="11" xfId="0" applyFont="1" applyBorder="1" applyAlignment="1">
      <alignment horizontal="left" vertical="center" wrapText="1"/>
    </xf>
    <xf numFmtId="0" fontId="55" fillId="0" borderId="2" xfId="0" applyFont="1" applyBorder="1" applyAlignment="1">
      <alignment horizontal="left" vertical="center" wrapText="1"/>
    </xf>
    <xf numFmtId="0" fontId="6" fillId="2" borderId="11" xfId="1" applyFill="1" applyBorder="1" applyAlignment="1" applyProtection="1">
      <alignment horizontal="center" vertical="center"/>
    </xf>
    <xf numFmtId="0" fontId="6" fillId="2" borderId="10" xfId="1" applyFill="1" applyBorder="1" applyAlignment="1" applyProtection="1">
      <alignment horizontal="center" vertical="center"/>
    </xf>
    <xf numFmtId="0" fontId="57" fillId="0" borderId="3" xfId="0" applyFont="1" applyBorder="1" applyAlignment="1">
      <alignment horizontal="center" vertical="center"/>
    </xf>
    <xf numFmtId="0" fontId="57" fillId="0" borderId="12" xfId="0" applyFont="1" applyBorder="1" applyAlignment="1">
      <alignment horizontal="center" vertical="center"/>
    </xf>
    <xf numFmtId="0" fontId="58" fillId="2" borderId="11" xfId="1" applyFont="1" applyFill="1" applyBorder="1" applyAlignment="1" applyProtection="1">
      <alignment horizontal="center" vertical="center"/>
    </xf>
    <xf numFmtId="0" fontId="58" fillId="2" borderId="10" xfId="1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59" fillId="0" borderId="39" xfId="0" applyFont="1" applyBorder="1" applyAlignment="1">
      <alignment horizontal="center" vertical="center"/>
    </xf>
    <xf numFmtId="0" fontId="59" fillId="0" borderId="27" xfId="0" applyFont="1" applyBorder="1" applyAlignment="1">
      <alignment horizontal="center" vertical="center"/>
    </xf>
    <xf numFmtId="0" fontId="59" fillId="0" borderId="23" xfId="0" applyFont="1" applyBorder="1" applyAlignment="1">
      <alignment horizontal="center" vertical="center"/>
    </xf>
    <xf numFmtId="0" fontId="59" fillId="0" borderId="24" xfId="0" applyFont="1" applyBorder="1" applyAlignment="1">
      <alignment horizontal="center" vertical="center"/>
    </xf>
    <xf numFmtId="0" fontId="18" fillId="2" borderId="9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/>
    </xf>
    <xf numFmtId="0" fontId="18" fillId="2" borderId="30" xfId="0" applyFont="1" applyFill="1" applyBorder="1" applyAlignment="1">
      <alignment horizontal="center"/>
    </xf>
    <xf numFmtId="0" fontId="6" fillId="0" borderId="11" xfId="1" applyBorder="1" applyAlignment="1" applyProtection="1">
      <alignment horizontal="center"/>
    </xf>
    <xf numFmtId="0" fontId="6" fillId="0" borderId="10" xfId="1" applyBorder="1" applyAlignment="1" applyProtection="1">
      <alignment horizontal="center"/>
    </xf>
    <xf numFmtId="0" fontId="55" fillId="0" borderId="35" xfId="0" applyFont="1" applyBorder="1" applyAlignment="1">
      <alignment horizontal="left" vertical="center" wrapText="1"/>
    </xf>
    <xf numFmtId="0" fontId="55" fillId="0" borderId="79" xfId="0" applyFont="1" applyBorder="1" applyAlignment="1">
      <alignment horizontal="left" vertical="center" wrapText="1"/>
    </xf>
    <xf numFmtId="0" fontId="6" fillId="0" borderId="35" xfId="1" applyBorder="1" applyAlignment="1" applyProtection="1">
      <alignment horizontal="center"/>
    </xf>
    <xf numFmtId="0" fontId="6" fillId="0" borderId="79" xfId="1" applyBorder="1" applyAlignment="1" applyProtection="1">
      <alignment horizontal="center"/>
    </xf>
    <xf numFmtId="0" fontId="57" fillId="0" borderId="16" xfId="0" applyFont="1" applyBorder="1" applyAlignment="1">
      <alignment horizontal="center" vertical="center"/>
    </xf>
    <xf numFmtId="0" fontId="57" fillId="0" borderId="36" xfId="0" applyFont="1" applyBorder="1" applyAlignment="1">
      <alignment horizontal="center" vertical="center"/>
    </xf>
    <xf numFmtId="0" fontId="30" fillId="2" borderId="0" xfId="0" applyFont="1" applyFill="1" applyBorder="1" applyAlignment="1">
      <alignment horizontal="center"/>
    </xf>
    <xf numFmtId="0" fontId="28" fillId="2" borderId="25" xfId="0" applyFont="1" applyFill="1" applyBorder="1" applyAlignment="1">
      <alignment horizontal="center" vertical="center" wrapText="1"/>
    </xf>
    <xf numFmtId="0" fontId="28" fillId="2" borderId="21" xfId="0" applyFont="1" applyFill="1" applyBorder="1" applyAlignment="1">
      <alignment horizontal="center" vertical="center" wrapText="1"/>
    </xf>
    <xf numFmtId="0" fontId="28" fillId="2" borderId="22" xfId="0" applyFont="1" applyFill="1" applyBorder="1" applyAlignment="1">
      <alignment horizontal="center" vertical="center" wrapText="1"/>
    </xf>
    <xf numFmtId="0" fontId="30" fillId="2" borderId="31" xfId="0" applyFont="1" applyFill="1" applyBorder="1" applyAlignment="1">
      <alignment horizontal="center" vertical="center" wrapText="1"/>
    </xf>
    <xf numFmtId="0" fontId="30" fillId="2" borderId="32" xfId="0" applyFont="1" applyFill="1" applyBorder="1" applyAlignment="1">
      <alignment horizontal="center" vertical="center" wrapText="1"/>
    </xf>
    <xf numFmtId="0" fontId="30" fillId="2" borderId="33" xfId="0" applyFont="1" applyFill="1" applyBorder="1" applyAlignment="1">
      <alignment horizontal="center" vertical="center" wrapText="1"/>
    </xf>
    <xf numFmtId="0" fontId="24" fillId="2" borderId="31" xfId="0" applyFont="1" applyFill="1" applyBorder="1" applyAlignment="1">
      <alignment horizontal="center" vertical="center" wrapText="1"/>
    </xf>
    <xf numFmtId="0" fontId="24" fillId="2" borderId="32" xfId="0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 wrapText="1"/>
    </xf>
    <xf numFmtId="0" fontId="24" fillId="2" borderId="39" xfId="0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0" fontId="24" fillId="2" borderId="27" xfId="0" applyFont="1" applyFill="1" applyBorder="1" applyAlignment="1">
      <alignment horizontal="center" vertical="center" wrapText="1"/>
    </xf>
    <xf numFmtId="0" fontId="32" fillId="2" borderId="39" xfId="0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 vertical="center"/>
    </xf>
    <xf numFmtId="0" fontId="32" fillId="2" borderId="7" xfId="0" applyFont="1" applyFill="1" applyBorder="1" applyAlignment="1">
      <alignment horizontal="center" vertical="center"/>
    </xf>
    <xf numFmtId="0" fontId="32" fillId="2" borderId="8" xfId="0" applyFont="1" applyFill="1" applyBorder="1" applyAlignment="1">
      <alignment horizontal="center" vertical="center"/>
    </xf>
    <xf numFmtId="0" fontId="32" fillId="2" borderId="23" xfId="0" applyFont="1" applyFill="1" applyBorder="1" applyAlignment="1">
      <alignment horizontal="center" vertical="center"/>
    </xf>
    <xf numFmtId="0" fontId="32" fillId="2" borderId="24" xfId="0" applyFont="1" applyFill="1" applyBorder="1" applyAlignment="1">
      <alignment horizontal="center" vertical="center"/>
    </xf>
    <xf numFmtId="0" fontId="30" fillId="2" borderId="14" xfId="0" applyFont="1" applyFill="1" applyBorder="1" applyAlignment="1">
      <alignment horizontal="center" vertical="center"/>
    </xf>
    <xf numFmtId="0" fontId="30" fillId="2" borderId="34" xfId="0" applyFont="1" applyFill="1" applyBorder="1" applyAlignment="1">
      <alignment horizontal="center" vertical="center"/>
    </xf>
    <xf numFmtId="0" fontId="30" fillId="2" borderId="3" xfId="0" applyFont="1" applyFill="1" applyBorder="1" applyAlignment="1">
      <alignment horizontal="center" vertical="center"/>
    </xf>
    <xf numFmtId="0" fontId="30" fillId="2" borderId="16" xfId="0" applyFont="1" applyFill="1" applyBorder="1" applyAlignment="1">
      <alignment horizontal="center" vertical="center"/>
    </xf>
    <xf numFmtId="0" fontId="30" fillId="2" borderId="11" xfId="0" applyFont="1" applyFill="1" applyBorder="1" applyAlignment="1">
      <alignment horizontal="center" vertical="center"/>
    </xf>
    <xf numFmtId="0" fontId="30" fillId="2" borderId="35" xfId="0" applyFont="1" applyFill="1" applyBorder="1" applyAlignment="1">
      <alignment horizontal="center" vertical="center"/>
    </xf>
    <xf numFmtId="0" fontId="6" fillId="0" borderId="25" xfId="1" applyFill="1" applyBorder="1" applyAlignment="1" applyProtection="1">
      <alignment horizontal="center" vertical="center" wrapText="1"/>
    </xf>
    <xf numFmtId="0" fontId="6" fillId="0" borderId="21" xfId="1" applyFill="1" applyBorder="1" applyAlignment="1" applyProtection="1">
      <alignment horizontal="center" vertical="center" wrapText="1"/>
    </xf>
    <xf numFmtId="0" fontId="6" fillId="0" borderId="22" xfId="1" applyFill="1" applyBorder="1" applyAlignment="1" applyProtection="1">
      <alignment horizontal="center" vertical="center" wrapText="1"/>
    </xf>
    <xf numFmtId="0" fontId="46" fillId="0" borderId="0" xfId="0" applyFont="1" applyAlignment="1">
      <alignment horizontal="center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47" fillId="0" borderId="0" xfId="0" applyFont="1" applyAlignment="1">
      <alignment horizontal="center"/>
    </xf>
    <xf numFmtId="0" fontId="91" fillId="0" borderId="0" xfId="1" applyFont="1" applyBorder="1" applyAlignment="1" applyProtection="1"/>
    <xf numFmtId="0" fontId="92" fillId="2" borderId="39" xfId="0" applyFont="1" applyFill="1" applyBorder="1" applyAlignment="1">
      <alignment horizontal="center" vertical="center"/>
    </xf>
    <xf numFmtId="0" fontId="92" fillId="2" borderId="27" xfId="0" applyFont="1" applyFill="1" applyBorder="1" applyAlignment="1">
      <alignment horizontal="center" vertical="center"/>
    </xf>
    <xf numFmtId="0" fontId="92" fillId="2" borderId="7" xfId="0" applyFont="1" applyFill="1" applyBorder="1" applyAlignment="1">
      <alignment horizontal="center" vertical="center"/>
    </xf>
    <xf numFmtId="0" fontId="92" fillId="2" borderId="8" xfId="0" applyFont="1" applyFill="1" applyBorder="1" applyAlignment="1">
      <alignment horizontal="center" vertical="center"/>
    </xf>
    <xf numFmtId="0" fontId="92" fillId="2" borderId="23" xfId="0" applyFont="1" applyFill="1" applyBorder="1" applyAlignment="1">
      <alignment horizontal="center" vertical="center"/>
    </xf>
    <xf numFmtId="0" fontId="92" fillId="2" borderId="24" xfId="0" applyFont="1" applyFill="1" applyBorder="1" applyAlignment="1">
      <alignment horizontal="center" vertical="center"/>
    </xf>
    <xf numFmtId="0" fontId="22" fillId="27" borderId="0" xfId="125" applyFont="1" applyFill="1" applyAlignment="1">
      <alignment horizontal="center" vertical="center"/>
    </xf>
    <xf numFmtId="0" fontId="22" fillId="2" borderId="19" xfId="125" applyFont="1" applyFill="1" applyBorder="1" applyAlignment="1">
      <alignment horizontal="center" vertical="center"/>
    </xf>
    <xf numFmtId="0" fontId="24" fillId="2" borderId="7" xfId="0" applyFont="1" applyFill="1" applyBorder="1" applyAlignment="1">
      <alignment horizontal="center" vertical="top" wrapText="1"/>
    </xf>
    <xf numFmtId="0" fontId="24" fillId="2" borderId="0" xfId="0" applyFont="1" applyFill="1" applyBorder="1" applyAlignment="1">
      <alignment horizontal="center" vertical="top" wrapText="1"/>
    </xf>
    <xf numFmtId="0" fontId="24" fillId="2" borderId="8" xfId="0" applyFont="1" applyFill="1" applyBorder="1" applyAlignment="1">
      <alignment horizontal="center" vertical="top" wrapText="1"/>
    </xf>
    <xf numFmtId="0" fontId="38" fillId="2" borderId="0" xfId="0" applyFont="1" applyFill="1" applyAlignment="1">
      <alignment horizontal="center" vertical="top"/>
    </xf>
    <xf numFmtId="0" fontId="43" fillId="2" borderId="0" xfId="0" applyFont="1" applyFill="1" applyBorder="1" applyAlignment="1">
      <alignment horizontal="left"/>
    </xf>
    <xf numFmtId="0" fontId="25" fillId="2" borderId="0" xfId="0" applyFont="1" applyFill="1" applyBorder="1" applyAlignment="1">
      <alignment horizontal="left"/>
    </xf>
    <xf numFmtId="0" fontId="25" fillId="2" borderId="4" xfId="0" applyFont="1" applyFill="1" applyBorder="1" applyAlignment="1">
      <alignment horizontal="left" vertical="top" wrapText="1"/>
    </xf>
    <xf numFmtId="0" fontId="25" fillId="2" borderId="5" xfId="0" applyFont="1" applyFill="1" applyBorder="1" applyAlignment="1">
      <alignment horizontal="left" vertical="top" wrapText="1"/>
    </xf>
    <xf numFmtId="0" fontId="25" fillId="2" borderId="6" xfId="0" applyFont="1" applyFill="1" applyBorder="1" applyAlignment="1">
      <alignment horizontal="left" vertical="top" wrapText="1"/>
    </xf>
    <xf numFmtId="0" fontId="23" fillId="2" borderId="39" xfId="0" applyFont="1" applyFill="1" applyBorder="1" applyAlignment="1">
      <alignment horizontal="center" vertical="top"/>
    </xf>
    <xf numFmtId="0" fontId="23" fillId="2" borderId="17" xfId="0" applyFont="1" applyFill="1" applyBorder="1" applyAlignment="1">
      <alignment horizontal="center" vertical="top"/>
    </xf>
    <xf numFmtId="0" fontId="23" fillId="2" borderId="27" xfId="0" applyFont="1" applyFill="1" applyBorder="1" applyAlignment="1">
      <alignment horizontal="center" vertical="top"/>
    </xf>
    <xf numFmtId="0" fontId="30" fillId="2" borderId="7" xfId="0" applyFont="1" applyFill="1" applyBorder="1" applyAlignment="1">
      <alignment horizontal="center" vertical="top"/>
    </xf>
    <xf numFmtId="0" fontId="30" fillId="2" borderId="0" xfId="0" applyFont="1" applyFill="1" applyBorder="1" applyAlignment="1">
      <alignment horizontal="center" vertical="top"/>
    </xf>
    <xf numFmtId="0" fontId="30" fillId="2" borderId="8" xfId="0" applyFont="1" applyFill="1" applyBorder="1" applyAlignment="1">
      <alignment horizontal="center" vertical="top"/>
    </xf>
    <xf numFmtId="0" fontId="30" fillId="2" borderId="7" xfId="0" applyFont="1" applyFill="1" applyBorder="1" applyAlignment="1">
      <alignment horizontal="center" wrapText="1"/>
    </xf>
    <xf numFmtId="0" fontId="30" fillId="2" borderId="0" xfId="0" applyFont="1" applyFill="1" applyBorder="1" applyAlignment="1">
      <alignment horizontal="center" wrapText="1"/>
    </xf>
    <xf numFmtId="0" fontId="30" fillId="2" borderId="8" xfId="0" applyFont="1" applyFill="1" applyBorder="1" applyAlignment="1">
      <alignment horizontal="center" wrapText="1"/>
    </xf>
    <xf numFmtId="0" fontId="24" fillId="2" borderId="23" xfId="0" applyFont="1" applyFill="1" applyBorder="1" applyAlignment="1">
      <alignment horizontal="center" vertical="top" wrapText="1"/>
    </xf>
    <xf numFmtId="0" fontId="24" fillId="2" borderId="19" xfId="0" applyFont="1" applyFill="1" applyBorder="1" applyAlignment="1">
      <alignment horizontal="center" vertical="top" wrapText="1"/>
    </xf>
    <xf numFmtId="0" fontId="24" fillId="2" borderId="24" xfId="0" applyFont="1" applyFill="1" applyBorder="1" applyAlignment="1">
      <alignment horizontal="center" vertical="top" wrapText="1"/>
    </xf>
  </cellXfs>
  <cellStyles count="144">
    <cellStyle name="20% - Accent1" xfId="44"/>
    <cellStyle name="20% - Accent2" xfId="45"/>
    <cellStyle name="20% - Accent3" xfId="46"/>
    <cellStyle name="20% - Accent4" xfId="47"/>
    <cellStyle name="20% - Accent5" xfId="48"/>
    <cellStyle name="20% - Accent6" xfId="49"/>
    <cellStyle name="40% - Accent1" xfId="50"/>
    <cellStyle name="40% - Accent2" xfId="51"/>
    <cellStyle name="40% - Accent3" xfId="52"/>
    <cellStyle name="40% - Accent4" xfId="53"/>
    <cellStyle name="40% - Accent5" xfId="54"/>
    <cellStyle name="40% - Accent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Accent1" xfId="62"/>
    <cellStyle name="Accent2" xfId="63"/>
    <cellStyle name="Accent3" xfId="64"/>
    <cellStyle name="Accent4" xfId="65"/>
    <cellStyle name="Accent5" xfId="66"/>
    <cellStyle name="Accent6" xfId="67"/>
    <cellStyle name="Bad" xfId="68"/>
    <cellStyle name="body" xfId="69"/>
    <cellStyle name="Calculation" xfId="70"/>
    <cellStyle name="Check Cell" xfId="71"/>
    <cellStyle name="Comma [0] 2" xfId="72"/>
    <cellStyle name="Comma 2" xfId="73"/>
    <cellStyle name="Comma 23" xfId="74"/>
    <cellStyle name="Comma_DATOS ALQUILERES DIDEMA" xfId="75"/>
    <cellStyle name="Currency 2" xfId="76"/>
    <cellStyle name="Dezimal [0]_NEGS" xfId="77"/>
    <cellStyle name="Dezimal_NEGS" xfId="78"/>
    <cellStyle name="Estilo 1" xfId="79"/>
    <cellStyle name="Estilo 2" xfId="80"/>
    <cellStyle name="Euro" xfId="2"/>
    <cellStyle name="Euro 2" xfId="3"/>
    <cellStyle name="Euro 3" xfId="4"/>
    <cellStyle name="Explanatory Text" xfId="81"/>
    <cellStyle name="F2" xfId="82"/>
    <cellStyle name="F3" xfId="83"/>
    <cellStyle name="F4" xfId="84"/>
    <cellStyle name="F5" xfId="85"/>
    <cellStyle name="F6" xfId="86"/>
    <cellStyle name="F7" xfId="87"/>
    <cellStyle name="F8" xfId="88"/>
    <cellStyle name="Good" xfId="89"/>
    <cellStyle name="Heading" xfId="90"/>
    <cellStyle name="Heading 1" xfId="91"/>
    <cellStyle name="Heading 2" xfId="92"/>
    <cellStyle name="Heading 3" xfId="93"/>
    <cellStyle name="Heading 4" xfId="94"/>
    <cellStyle name="Hipervínculo" xfId="1" builtinId="8"/>
    <cellStyle name="Hipervínculo 2" xfId="5"/>
    <cellStyle name="Hipervínculo 2 2" xfId="6"/>
    <cellStyle name="Hipervínculo 3" xfId="7"/>
    <cellStyle name="Hipervínculo 4" xfId="95"/>
    <cellStyle name="Input" xfId="96"/>
    <cellStyle name="Linked Cell" xfId="97"/>
    <cellStyle name="Millares" xfId="37" builtinId="3"/>
    <cellStyle name="Millares 2" xfId="8"/>
    <cellStyle name="Millares 2 2" xfId="9"/>
    <cellStyle name="Millares 2 2 2" xfId="43"/>
    <cellStyle name="Millares 2 3" xfId="10"/>
    <cellStyle name="Millares 2 3 2" xfId="98"/>
    <cellStyle name="Millares 2 4" xfId="42"/>
    <cellStyle name="Millares 2 5" xfId="99"/>
    <cellStyle name="Millares 3" xfId="11"/>
    <cellStyle name="Millares 3 2" xfId="12"/>
    <cellStyle name="Millares 3 3" xfId="100"/>
    <cellStyle name="Millares 4" xfId="13"/>
    <cellStyle name="Millares 4 2" xfId="14"/>
    <cellStyle name="Millares 4 2 2" xfId="101"/>
    <cellStyle name="Millares 4 3" xfId="15"/>
    <cellStyle name="Millares 5" xfId="16"/>
    <cellStyle name="Millares 5 2" xfId="102"/>
    <cellStyle name="Millares 6" xfId="103"/>
    <cellStyle name="Moneda" xfId="38" builtinId="4"/>
    <cellStyle name="Moneda [0] 2" xfId="40"/>
    <cellStyle name="Moneda [0] 2 2" xfId="41"/>
    <cellStyle name="Moneda 2" xfId="17"/>
    <cellStyle name="Moneda 2 2" xfId="18"/>
    <cellStyle name="Moneda 3" xfId="19"/>
    <cellStyle name="Moneda 3 2" xfId="20"/>
    <cellStyle name="Moneda 3 3" xfId="21"/>
    <cellStyle name="Moneda 4" xfId="22"/>
    <cellStyle name="Moneda 4 2" xfId="104"/>
    <cellStyle name="Moneda 5" xfId="23"/>
    <cellStyle name="Moneda 5 2" xfId="105"/>
    <cellStyle name="Moneda 5 3" xfId="106"/>
    <cellStyle name="Moneda 6" xfId="24"/>
    <cellStyle name="Moneda 6 2" xfId="107"/>
    <cellStyle name="Moneda 6 3" xfId="108"/>
    <cellStyle name="Moneda 7" xfId="25"/>
    <cellStyle name="Moneda 7 2" xfId="109"/>
    <cellStyle name="Moneda 7 2 2" xfId="110"/>
    <cellStyle name="Moneda 7 3" xfId="111"/>
    <cellStyle name="Moneda 8" xfId="112"/>
    <cellStyle name="Neutral 2" xfId="113"/>
    <cellStyle name="Normal" xfId="0" builtinId="0"/>
    <cellStyle name="Normal - Style1" xfId="114"/>
    <cellStyle name="Normal 2" xfId="26"/>
    <cellStyle name="Normal 2 2" xfId="115"/>
    <cellStyle name="Normal 2 2 2" xfId="116"/>
    <cellStyle name="Normal 2 2 3" xfId="117"/>
    <cellStyle name="Normal 2 3" xfId="118"/>
    <cellStyle name="Normal 2 4" xfId="143"/>
    <cellStyle name="Normal 22" xfId="119"/>
    <cellStyle name="Normal 3" xfId="27"/>
    <cellStyle name="Normal 3 2" xfId="28"/>
    <cellStyle name="Normal 3 3" xfId="120"/>
    <cellStyle name="Normal 4" xfId="29"/>
    <cellStyle name="Normal 4 2" xfId="30"/>
    <cellStyle name="Normal 4 3" xfId="31"/>
    <cellStyle name="Normal 4 3 2" xfId="121"/>
    <cellStyle name="Normal 4 4" xfId="32"/>
    <cellStyle name="Normal 5" xfId="33"/>
    <cellStyle name="Normal 5 2" xfId="122"/>
    <cellStyle name="Normal 6" xfId="34"/>
    <cellStyle name="Normal 7" xfId="35"/>
    <cellStyle name="Normal 8" xfId="39"/>
    <cellStyle name="Normal 8 2" xfId="123"/>
    <cellStyle name="Normal_PT Retenciones IVA y Renta" xfId="124"/>
    <cellStyle name="Normal_Salarios" xfId="125"/>
    <cellStyle name="Note" xfId="126"/>
    <cellStyle name="NPLOSION" xfId="127"/>
    <cellStyle name="Œ…‹æØ‚è [0.00]_PRODUCT DETAIL Q1" xfId="128"/>
    <cellStyle name="Œ…‹æØ‚è_PRODUCT DETAIL Q1" xfId="129"/>
    <cellStyle name="oem name" xfId="130"/>
    <cellStyle name="Output" xfId="131"/>
    <cellStyle name="Percent (0)" xfId="132"/>
    <cellStyle name="Percent 2" xfId="133"/>
    <cellStyle name="Percent 3" xfId="134"/>
    <cellStyle name="Porcentaje 2" xfId="36"/>
    <cellStyle name="Porcentual 2" xfId="135"/>
    <cellStyle name="Porcentual 3" xfId="136"/>
    <cellStyle name="Standard_NEGS" xfId="137"/>
    <cellStyle name="Style 1" xfId="138"/>
    <cellStyle name="Tickmark" xfId="139"/>
    <cellStyle name="Title" xfId="140"/>
    <cellStyle name="Total 2" xfId="141"/>
    <cellStyle name="Warning Text" xfId="1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1476374</xdr:colOff>
      <xdr:row>21</xdr:row>
      <xdr:rowOff>9526</xdr:rowOff>
    </xdr:from>
    <xdr:to>
      <xdr:col>0</xdr:col>
      <xdr:colOff>1714500</xdr:colOff>
      <xdr:row>21</xdr:row>
      <xdr:rowOff>142875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 flipH="1">
          <a:off x="1476374" y="4038601"/>
          <a:ext cx="238126" cy="13334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1466849</xdr:colOff>
      <xdr:row>22</xdr:row>
      <xdr:rowOff>38101</xdr:rowOff>
    </xdr:from>
    <xdr:to>
      <xdr:col>0</xdr:col>
      <xdr:colOff>1704975</xdr:colOff>
      <xdr:row>22</xdr:row>
      <xdr:rowOff>171450</xdr:rowOff>
    </xdr:to>
    <xdr:sp macro="" textlink="">
      <xdr:nvSpPr>
        <xdr:cNvPr id="3" name="Rectangle 1"/>
        <xdr:cNvSpPr>
          <a:spLocks noChangeArrowheads="1"/>
        </xdr:cNvSpPr>
      </xdr:nvSpPr>
      <xdr:spPr bwMode="auto">
        <a:xfrm flipH="1">
          <a:off x="1466849" y="4257676"/>
          <a:ext cx="238126" cy="13334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331788</xdr:colOff>
      <xdr:row>56</xdr:row>
      <xdr:rowOff>42883</xdr:rowOff>
    </xdr:from>
    <xdr:to>
      <xdr:col>12</xdr:col>
      <xdr:colOff>160338</xdr:colOff>
      <xdr:row>59</xdr:row>
      <xdr:rowOff>139700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9190038" y="10653733"/>
          <a:ext cx="561975" cy="620692"/>
        </a:xfrm>
        <a:prstGeom prst="rect">
          <a:avLst/>
        </a:prstGeom>
        <a:solidFill>
          <a:srgbClr val="FFFFFF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1">
            <a:defRPr sz="1000"/>
          </a:pPr>
          <a:r>
            <a:rPr lang="es-ES" sz="1600" b="0" i="0" strike="noStrike">
              <a:solidFill>
                <a:srgbClr val="000000"/>
              </a:solidFill>
              <a:latin typeface="Times New Roman"/>
              <a:cs typeface="Times New Roman"/>
            </a:rPr>
            <a:t>P          </a:t>
          </a:r>
          <a:r>
            <a:rPr lang="es-ES" sz="1600" b="0" i="0" strike="noStrike">
              <a:solidFill>
                <a:srgbClr val="000000"/>
              </a:solidFill>
              <a:latin typeface="Calibri"/>
            </a:rPr>
            <a:t>T </a:t>
          </a:r>
        </a:p>
        <a:p>
          <a:pPr algn="l" rtl="1">
            <a:defRPr sz="1000"/>
          </a:pPr>
          <a:endParaRPr lang="es-ES" sz="1800" b="0" i="0" strike="noStrike">
            <a:solidFill>
              <a:srgbClr val="000000"/>
            </a:solidFill>
            <a:latin typeface="Calibri"/>
          </a:endParaRPr>
        </a:p>
        <a:p>
          <a:pPr algn="l" rtl="1">
            <a:defRPr sz="1000"/>
          </a:pPr>
          <a:endParaRPr lang="es-ES" sz="1800" b="0" i="0" strike="noStrike">
            <a:solidFill>
              <a:srgbClr val="000000"/>
            </a:solidFill>
            <a:latin typeface="Calibri"/>
          </a:endParaRPr>
        </a:p>
      </xdr:txBody>
    </xdr:sp>
    <xdr:clientData/>
  </xdr:twoCellAnchor>
  <xdr:twoCellAnchor>
    <xdr:from>
      <xdr:col>11</xdr:col>
      <xdr:colOff>349250</xdr:colOff>
      <xdr:row>56</xdr:row>
      <xdr:rowOff>47628</xdr:rowOff>
    </xdr:from>
    <xdr:to>
      <xdr:col>12</xdr:col>
      <xdr:colOff>142875</xdr:colOff>
      <xdr:row>59</xdr:row>
      <xdr:rowOff>111125</xdr:rowOff>
    </xdr:to>
    <xdr:cxnSp macro="">
      <xdr:nvCxnSpPr>
        <xdr:cNvPr id="5" name="4 Conector recto"/>
        <xdr:cNvCxnSpPr/>
      </xdr:nvCxnSpPr>
      <xdr:spPr>
        <a:xfrm flipH="1">
          <a:off x="9207500" y="10658478"/>
          <a:ext cx="527050" cy="58737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1447800</xdr:colOff>
      <xdr:row>32</xdr:row>
      <xdr:rowOff>47626</xdr:rowOff>
    </xdr:from>
    <xdr:to>
      <xdr:col>0</xdr:col>
      <xdr:colOff>1638300</xdr:colOff>
      <xdr:row>32</xdr:row>
      <xdr:rowOff>161926</xdr:rowOff>
    </xdr:to>
    <xdr:sp macro="" textlink="">
      <xdr:nvSpPr>
        <xdr:cNvPr id="6" name="Rectangle 1"/>
        <xdr:cNvSpPr>
          <a:spLocks noChangeArrowheads="1"/>
        </xdr:cNvSpPr>
      </xdr:nvSpPr>
      <xdr:spPr bwMode="auto">
        <a:xfrm flipH="1">
          <a:off x="1447800" y="6229351"/>
          <a:ext cx="19050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1438275</xdr:colOff>
      <xdr:row>33</xdr:row>
      <xdr:rowOff>28576</xdr:rowOff>
    </xdr:from>
    <xdr:to>
      <xdr:col>0</xdr:col>
      <xdr:colOff>1628775</xdr:colOff>
      <xdr:row>33</xdr:row>
      <xdr:rowOff>142876</xdr:rowOff>
    </xdr:to>
    <xdr:sp macro="" textlink="">
      <xdr:nvSpPr>
        <xdr:cNvPr id="7" name="Rectangle 1"/>
        <xdr:cNvSpPr>
          <a:spLocks noChangeArrowheads="1"/>
        </xdr:cNvSpPr>
      </xdr:nvSpPr>
      <xdr:spPr bwMode="auto">
        <a:xfrm flipH="1">
          <a:off x="1438275" y="6400801"/>
          <a:ext cx="19050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1438275</xdr:colOff>
      <xdr:row>34</xdr:row>
      <xdr:rowOff>38101</xdr:rowOff>
    </xdr:from>
    <xdr:to>
      <xdr:col>0</xdr:col>
      <xdr:colOff>1628775</xdr:colOff>
      <xdr:row>34</xdr:row>
      <xdr:rowOff>152401</xdr:rowOff>
    </xdr:to>
    <xdr:sp macro="" textlink="">
      <xdr:nvSpPr>
        <xdr:cNvPr id="8" name="Rectangle 1"/>
        <xdr:cNvSpPr>
          <a:spLocks noChangeArrowheads="1"/>
        </xdr:cNvSpPr>
      </xdr:nvSpPr>
      <xdr:spPr bwMode="auto">
        <a:xfrm flipH="1">
          <a:off x="1438275" y="6600826"/>
          <a:ext cx="19050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1452563</xdr:colOff>
      <xdr:row>32</xdr:row>
      <xdr:rowOff>83343</xdr:rowOff>
    </xdr:from>
    <xdr:to>
      <xdr:col>0</xdr:col>
      <xdr:colOff>1619250</xdr:colOff>
      <xdr:row>32</xdr:row>
      <xdr:rowOff>154781</xdr:rowOff>
    </xdr:to>
    <xdr:sp macro="" textlink="">
      <xdr:nvSpPr>
        <xdr:cNvPr id="10" name="9 Multiplicar"/>
        <xdr:cNvSpPr/>
      </xdr:nvSpPr>
      <xdr:spPr>
        <a:xfrm>
          <a:off x="1452563" y="6265068"/>
          <a:ext cx="166687" cy="71438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0</xdr:col>
      <xdr:colOff>1476375</xdr:colOff>
      <xdr:row>34</xdr:row>
      <xdr:rowOff>59531</xdr:rowOff>
    </xdr:from>
    <xdr:to>
      <xdr:col>0</xdr:col>
      <xdr:colOff>1607344</xdr:colOff>
      <xdr:row>34</xdr:row>
      <xdr:rowOff>142875</xdr:rowOff>
    </xdr:to>
    <xdr:sp macro="" textlink="">
      <xdr:nvSpPr>
        <xdr:cNvPr id="11" name="10 Multiplicar"/>
        <xdr:cNvSpPr/>
      </xdr:nvSpPr>
      <xdr:spPr>
        <a:xfrm>
          <a:off x="1476375" y="6622256"/>
          <a:ext cx="130969" cy="83344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0</xdr:col>
      <xdr:colOff>1464469</xdr:colOff>
      <xdr:row>33</xdr:row>
      <xdr:rowOff>47625</xdr:rowOff>
    </xdr:from>
    <xdr:to>
      <xdr:col>0</xdr:col>
      <xdr:colOff>1619250</xdr:colOff>
      <xdr:row>33</xdr:row>
      <xdr:rowOff>130968</xdr:rowOff>
    </xdr:to>
    <xdr:sp macro="" textlink="">
      <xdr:nvSpPr>
        <xdr:cNvPr id="12" name="11 Multiplicar"/>
        <xdr:cNvSpPr/>
      </xdr:nvSpPr>
      <xdr:spPr>
        <a:xfrm>
          <a:off x="1464469" y="6419850"/>
          <a:ext cx="154781" cy="83343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S" sz="1100"/>
        </a:p>
      </xdr:txBody>
    </xdr:sp>
    <xdr:clientData/>
  </xdr:twoCellAnchor>
  <xdr:twoCellAnchor>
    <xdr:from>
      <xdr:col>0</xdr:col>
      <xdr:colOff>1512094</xdr:colOff>
      <xdr:row>21</xdr:row>
      <xdr:rowOff>11906</xdr:rowOff>
    </xdr:from>
    <xdr:to>
      <xdr:col>0</xdr:col>
      <xdr:colOff>1702594</xdr:colOff>
      <xdr:row>21</xdr:row>
      <xdr:rowOff>142875</xdr:rowOff>
    </xdr:to>
    <xdr:sp macro="" textlink="">
      <xdr:nvSpPr>
        <xdr:cNvPr id="13" name="12 Multiplicar"/>
        <xdr:cNvSpPr/>
      </xdr:nvSpPr>
      <xdr:spPr>
        <a:xfrm>
          <a:off x="1512094" y="4040981"/>
          <a:ext cx="190500" cy="130969"/>
        </a:xfrm>
        <a:prstGeom prst="mathMultiply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ES" sz="1100"/>
        </a:p>
      </xdr:txBody>
    </xdr:sp>
    <xdr:clientData/>
  </xdr:twoCellAnchor>
  <xdr:twoCellAnchor editAs="oneCell">
    <xdr:from>
      <xdr:col>9</xdr:col>
      <xdr:colOff>9525</xdr:colOff>
      <xdr:row>0</xdr:row>
      <xdr:rowOff>66674</xdr:rowOff>
    </xdr:from>
    <xdr:to>
      <xdr:col>11</xdr:col>
      <xdr:colOff>676275</xdr:colOff>
      <xdr:row>5</xdr:row>
      <xdr:rowOff>133349</xdr:rowOff>
    </xdr:to>
    <xdr:pic>
      <xdr:nvPicPr>
        <xdr:cNvPr id="15" name="1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81775" y="66674"/>
          <a:ext cx="2952750" cy="11715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171450</xdr:colOff>
      <xdr:row>0</xdr:row>
      <xdr:rowOff>171450</xdr:rowOff>
    </xdr:from>
    <xdr:to>
      <xdr:col>4</xdr:col>
      <xdr:colOff>636145</xdr:colOff>
      <xdr:row>3</xdr:row>
      <xdr:rowOff>28575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38525" y="171450"/>
          <a:ext cx="2950720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773207</xdr:colOff>
      <xdr:row>0</xdr:row>
      <xdr:rowOff>44825</xdr:rowOff>
    </xdr:from>
    <xdr:to>
      <xdr:col>14</xdr:col>
      <xdr:colOff>114162</xdr:colOff>
      <xdr:row>2</xdr:row>
      <xdr:rowOff>268943</xdr:rowOff>
    </xdr:to>
    <xdr:pic>
      <xdr:nvPicPr>
        <xdr:cNvPr id="4" name="3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283325" y="44825"/>
          <a:ext cx="6669602" cy="8068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838201</xdr:colOff>
      <xdr:row>5</xdr:row>
      <xdr:rowOff>161925</xdr:rowOff>
    </xdr:from>
    <xdr:to>
      <xdr:col>2</xdr:col>
      <xdr:colOff>590551</xdr:colOff>
      <xdr:row>10</xdr:row>
      <xdr:rowOff>85725</xdr:rowOff>
    </xdr:to>
    <xdr:sp macro="" textlink="">
      <xdr:nvSpPr>
        <xdr:cNvPr id="3" name="1 Rectángulo"/>
        <xdr:cNvSpPr/>
      </xdr:nvSpPr>
      <xdr:spPr>
        <a:xfrm>
          <a:off x="1600201" y="809625"/>
          <a:ext cx="1962150" cy="10096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just">
            <a:lnSpc>
              <a:spcPct val="115000"/>
            </a:lnSpc>
            <a:spcAft>
              <a:spcPts val="0"/>
            </a:spcAft>
          </a:pPr>
          <a:r>
            <a:rPr lang="es-MX" sz="1100" b="1">
              <a:solidFill>
                <a:srgbClr val="000000"/>
              </a:solidFill>
              <a:effectLst/>
              <a:latin typeface="Arial Narrow"/>
              <a:ea typeface="Calibri"/>
              <a:cs typeface="Times New Roman"/>
            </a:rPr>
            <a:t>Lubricantes Siempre a tiempo</a:t>
          </a:r>
          <a:endParaRPr lang="es-MX" sz="1100">
            <a:effectLst/>
            <a:ea typeface="Calibri"/>
            <a:cs typeface="Times New Roman"/>
          </a:endParaRPr>
        </a:p>
        <a:p>
          <a:pPr algn="just">
            <a:lnSpc>
              <a:spcPct val="115000"/>
            </a:lnSpc>
            <a:spcAft>
              <a:spcPts val="0"/>
            </a:spcAft>
          </a:pPr>
          <a:r>
            <a:rPr lang="es-MX" sz="1100">
              <a:solidFill>
                <a:srgbClr val="000000"/>
              </a:solidFill>
              <a:effectLst/>
              <a:latin typeface="Arial Narrow"/>
              <a:ea typeface="Calibri"/>
              <a:cs typeface="Times New Roman"/>
            </a:rPr>
            <a:t>B. San Miguelito 2 Av. Nte. Nº 124</a:t>
          </a:r>
          <a:endParaRPr lang="es-MX" sz="1100">
            <a:effectLst/>
            <a:ea typeface="Calibri"/>
            <a:cs typeface="Times New Roman"/>
          </a:endParaRPr>
        </a:p>
        <a:p>
          <a:pPr algn="just">
            <a:lnSpc>
              <a:spcPct val="115000"/>
            </a:lnSpc>
            <a:spcAft>
              <a:spcPts val="0"/>
            </a:spcAft>
          </a:pPr>
          <a:r>
            <a:rPr lang="es-MX" sz="1100">
              <a:solidFill>
                <a:srgbClr val="000000"/>
              </a:solidFill>
              <a:effectLst/>
              <a:latin typeface="Arial Narrow"/>
              <a:ea typeface="Calibri"/>
              <a:cs typeface="Times New Roman"/>
            </a:rPr>
            <a:t>El Salvador, San Salvador</a:t>
          </a:r>
          <a:endParaRPr lang="es-MX" sz="1100">
            <a:effectLst/>
            <a:ea typeface="Calibri"/>
            <a:cs typeface="Times New Roman"/>
          </a:endParaRPr>
        </a:p>
        <a:p>
          <a:pPr algn="just">
            <a:lnSpc>
              <a:spcPct val="115000"/>
            </a:lnSpc>
            <a:spcAft>
              <a:spcPts val="1000"/>
            </a:spcAft>
          </a:pPr>
          <a:r>
            <a:rPr lang="es-MX" sz="1100">
              <a:solidFill>
                <a:srgbClr val="000000"/>
              </a:solidFill>
              <a:effectLst/>
              <a:latin typeface="Arial Narrow"/>
              <a:ea typeface="Calibri"/>
              <a:cs typeface="Times New Roman"/>
            </a:rPr>
            <a:t>Tel: 2512-4560 fax 2598-5125</a:t>
          </a:r>
          <a:endParaRPr lang="es-MX" sz="1100">
            <a:effectLst/>
            <a:ea typeface="Calibri"/>
            <a:cs typeface="Times New Roman"/>
          </a:endParaRPr>
        </a:p>
      </xdr:txBody>
    </xdr:sp>
    <xdr:clientData/>
  </xdr:twoCellAnchor>
  <xdr:twoCellAnchor>
    <xdr:from>
      <xdr:col>1</xdr:col>
      <xdr:colOff>276225</xdr:colOff>
      <xdr:row>24</xdr:row>
      <xdr:rowOff>19050</xdr:rowOff>
    </xdr:from>
    <xdr:to>
      <xdr:col>1</xdr:col>
      <xdr:colOff>285750</xdr:colOff>
      <xdr:row>28</xdr:row>
      <xdr:rowOff>19050</xdr:rowOff>
    </xdr:to>
    <xdr:cxnSp macro="">
      <xdr:nvCxnSpPr>
        <xdr:cNvPr id="5" name="4 Conector recto"/>
        <xdr:cNvCxnSpPr/>
      </xdr:nvCxnSpPr>
      <xdr:spPr>
        <a:xfrm flipH="1">
          <a:off x="1038225" y="4572000"/>
          <a:ext cx="9525" cy="933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2</xdr:row>
      <xdr:rowOff>179917</xdr:rowOff>
    </xdr:from>
    <xdr:to>
      <xdr:col>1</xdr:col>
      <xdr:colOff>904875</xdr:colOff>
      <xdr:row>10</xdr:row>
      <xdr:rowOff>97035</xdr:rowOff>
    </xdr:to>
    <xdr:pic>
      <xdr:nvPicPr>
        <xdr:cNvPr id="6" name="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60917"/>
          <a:ext cx="1666875" cy="1652785"/>
        </a:xfrm>
        <a:prstGeom prst="rect">
          <a:avLst/>
        </a:prstGeom>
      </xdr:spPr>
    </xdr:pic>
    <xdr:clientData/>
  </xdr:twoCellAnchor>
  <xdr:twoCellAnchor editAs="oneCell">
    <xdr:from>
      <xdr:col>4</xdr:col>
      <xdr:colOff>592667</xdr:colOff>
      <xdr:row>2</xdr:row>
      <xdr:rowOff>42333</xdr:rowOff>
    </xdr:from>
    <xdr:to>
      <xdr:col>6</xdr:col>
      <xdr:colOff>571499</xdr:colOff>
      <xdr:row>7</xdr:row>
      <xdr:rowOff>46305</xdr:rowOff>
    </xdr:to>
    <xdr:pic>
      <xdr:nvPicPr>
        <xdr:cNvPr id="14" name="13 Imagen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963584" y="423333"/>
          <a:ext cx="3280832" cy="108347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1016000</xdr:colOff>
      <xdr:row>0</xdr:row>
      <xdr:rowOff>0</xdr:rowOff>
    </xdr:from>
    <xdr:to>
      <xdr:col>10</xdr:col>
      <xdr:colOff>1058333</xdr:colOff>
      <xdr:row>4</xdr:row>
      <xdr:rowOff>196866</xdr:rowOff>
    </xdr:to>
    <xdr:pic>
      <xdr:nvPicPr>
        <xdr:cNvPr id="3" name="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8000" y="0"/>
          <a:ext cx="6667500" cy="11705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VENTUAL_2\Desktop\Arch_Desktop\Archivos%20Clientes\CLIENTES%202010\FOSOFAMILIA%202010%20PT&#180;S\FOSOFAMILIA%202010%20PT&#180;S%20DIC\R.%20INGRESOS%20DE%20GESTION\R-4.%20INGRESOS%20DE%20GESTI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eminario%20de%20auditoria/trabajo%202%20auditoria%20fiscal/programas%20para%20iva%20y%20renta/cuadro%20de%20ventas%20y%20compr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UEBA DE INGRESOS"/>
      <sheetName val="Sheet"/>
      <sheetName val="Sheet (2)"/>
      <sheetName val="85503004 (2)"/>
      <sheetName val="85503099 (2)"/>
      <sheetName val="85507010 (2)"/>
      <sheetName val="85601005 (2)"/>
      <sheetName val="85503004"/>
      <sheetName val="85503099"/>
      <sheetName val="85507010"/>
      <sheetName val="85601005"/>
    </sheetNames>
    <sheetDataSet>
      <sheetData sheetId="0">
        <row r="12">
          <cell r="S12">
            <v>85503004</v>
          </cell>
          <cell r="T12" t="str">
            <v>Rentabilidad de Depósitos a Plazo</v>
          </cell>
        </row>
        <row r="13">
          <cell r="S13">
            <v>85503099</v>
          </cell>
          <cell r="T13" t="str">
            <v>Otras Rentabilidades Financieras</v>
          </cell>
        </row>
        <row r="14">
          <cell r="S14">
            <v>85507010</v>
          </cell>
          <cell r="T14" t="str">
            <v xml:space="preserve"> A Personas Naturales</v>
          </cell>
        </row>
        <row r="15">
          <cell r="S15">
            <v>85601005</v>
          </cell>
          <cell r="T15" t="str">
            <v>Intereses por Mora en Amortización de Préstamos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Detalle IVA"/>
      <sheetName val="Hoja3"/>
    </sheetNames>
    <sheetDataSet>
      <sheetData sheetId="0">
        <row r="8">
          <cell r="G8">
            <v>200</v>
          </cell>
          <cell r="H8">
            <v>35.4</v>
          </cell>
        </row>
        <row r="9">
          <cell r="G9">
            <v>489.54</v>
          </cell>
          <cell r="H9">
            <v>50.6</v>
          </cell>
        </row>
        <row r="10">
          <cell r="G10">
            <v>460.51</v>
          </cell>
          <cell r="H10">
            <v>45.6</v>
          </cell>
        </row>
        <row r="11">
          <cell r="G11">
            <v>267.83</v>
          </cell>
          <cell r="H11">
            <v>80.900000000000006</v>
          </cell>
        </row>
        <row r="12">
          <cell r="G12">
            <v>345.98</v>
          </cell>
          <cell r="H12">
            <v>25.8</v>
          </cell>
        </row>
        <row r="13">
          <cell r="G13">
            <v>449.15</v>
          </cell>
          <cell r="H13">
            <v>60.9</v>
          </cell>
        </row>
        <row r="14">
          <cell r="G14">
            <v>243.93</v>
          </cell>
          <cell r="H14">
            <v>39.799999999999997</v>
          </cell>
        </row>
        <row r="15">
          <cell r="G15">
            <v>358.19</v>
          </cell>
          <cell r="H15">
            <v>0</v>
          </cell>
        </row>
        <row r="17">
          <cell r="G17">
            <v>395.49</v>
          </cell>
          <cell r="H17">
            <v>75.7</v>
          </cell>
        </row>
        <row r="18">
          <cell r="G18">
            <v>371.1</v>
          </cell>
          <cell r="H18">
            <v>62.8</v>
          </cell>
        </row>
        <row r="19">
          <cell r="G19">
            <v>475.89</v>
          </cell>
          <cell r="H19">
            <v>72.5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emo%20de%20Planeaci&#243;n%20y%20Control%20Interno.docx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DECLARACIONES%20ZAPATERIA\IVA\IVA%20AGOSTO-FRENTE.pdf" TargetMode="External"/><Relationship Id="rId13" Type="http://schemas.openxmlformats.org/officeDocument/2006/relationships/printerSettings" Target="../printerSettings/printerSettings5.bin"/><Relationship Id="rId3" Type="http://schemas.openxmlformats.org/officeDocument/2006/relationships/hyperlink" Target="DECLARACIONES%20ZAPATERIA\IVA\IVA%20MARZO-FRENTE.pdf" TargetMode="External"/><Relationship Id="rId7" Type="http://schemas.openxmlformats.org/officeDocument/2006/relationships/hyperlink" Target="DECLARACIONES%20ZAPATERIA\IVA\IVA%20JULIO-FRENTE.pdf" TargetMode="External"/><Relationship Id="rId12" Type="http://schemas.openxmlformats.org/officeDocument/2006/relationships/hyperlink" Target="DECLARACIONES%20ZAPATERIA\IVA\IVA%20DIC-FRENTE.pdf" TargetMode="External"/><Relationship Id="rId2" Type="http://schemas.openxmlformats.org/officeDocument/2006/relationships/hyperlink" Target="DECLARACIONES%20ZAPATERIA\IVA\IVA%20FEBRERO-FRENTE.pdf" TargetMode="External"/><Relationship Id="rId1" Type="http://schemas.openxmlformats.org/officeDocument/2006/relationships/hyperlink" Target="DECLARACIONES%20ZAPATERIA\IVA\IVA%20ENERO-FRENTE.pdf" TargetMode="External"/><Relationship Id="rId6" Type="http://schemas.openxmlformats.org/officeDocument/2006/relationships/hyperlink" Target="DECLARACIONES%20ZAPATERIA\IVA\IVA%20JUNIO-FRENTE.pdf" TargetMode="External"/><Relationship Id="rId11" Type="http://schemas.openxmlformats.org/officeDocument/2006/relationships/hyperlink" Target="DECLARACIONES%20ZAPATERIA\IVA\IVA%20NOV-FRENTE.pdf" TargetMode="External"/><Relationship Id="rId5" Type="http://schemas.openxmlformats.org/officeDocument/2006/relationships/hyperlink" Target="DECLARACIONES%20ZAPATERIA\IVA\IVA%20MAYO-FRENTE.pdf" TargetMode="External"/><Relationship Id="rId10" Type="http://schemas.openxmlformats.org/officeDocument/2006/relationships/hyperlink" Target="DECLARACIONES%20ZAPATERIA\IVA\IVA%20OCT-FRENTE.pdf" TargetMode="External"/><Relationship Id="rId4" Type="http://schemas.openxmlformats.org/officeDocument/2006/relationships/hyperlink" Target="DECLARACIONES%20ZAPATERIA\IVA\IVA%20ABRIL-FRENTE.pdf" TargetMode="External"/><Relationship Id="rId9" Type="http://schemas.openxmlformats.org/officeDocument/2006/relationships/hyperlink" Target="DECLARACIONES%20ZAPATERIA\IVA\IVA%20SEPT.-FRENTE.pdf" TargetMode="External"/><Relationship Id="rId14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0"/>
  <sheetViews>
    <sheetView topLeftCell="A7" zoomScaleNormal="100" workbookViewId="0">
      <selection activeCell="M23" sqref="M23"/>
    </sheetView>
  </sheetViews>
  <sheetFormatPr baseColWidth="10" defaultColWidth="11.42578125" defaultRowHeight="15"/>
  <cols>
    <col min="1" max="1" width="26.28515625" style="2" customWidth="1"/>
    <col min="2" max="2" width="1.7109375" style="2" customWidth="1"/>
    <col min="3" max="3" width="17.42578125" style="2" customWidth="1"/>
    <col min="4" max="4" width="5.140625" style="2" customWidth="1"/>
    <col min="5" max="5" width="6.5703125" style="2" customWidth="1"/>
    <col min="6" max="6" width="1.140625" style="2" customWidth="1"/>
    <col min="7" max="7" width="6.5703125" style="2" customWidth="1"/>
    <col min="8" max="8" width="14.5703125" style="2" customWidth="1"/>
    <col min="9" max="9" width="19.140625" style="2" customWidth="1"/>
    <col min="10" max="10" width="22.85546875" style="2" customWidth="1"/>
    <col min="11" max="11" width="11.42578125" style="2"/>
    <col min="12" max="12" width="11" style="2" customWidth="1"/>
    <col min="13" max="13" width="6" style="2" bestFit="1" customWidth="1"/>
    <col min="14" max="16384" width="11.42578125" style="2"/>
  </cols>
  <sheetData>
    <row r="1" spans="1:13" ht="22.5">
      <c r="A1" s="248"/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1"/>
      <c r="M1" s="1"/>
    </row>
    <row r="2" spans="1:13" ht="11.25" customHeight="1"/>
    <row r="3" spans="1:13" ht="21" customHeight="1">
      <c r="A3" s="248" t="s">
        <v>0</v>
      </c>
      <c r="B3" s="248"/>
      <c r="C3" s="248"/>
      <c r="D3" s="248"/>
      <c r="E3" s="248"/>
      <c r="F3" s="248"/>
      <c r="G3" s="248"/>
      <c r="H3" s="248"/>
      <c r="I3" s="248"/>
      <c r="J3" s="248"/>
      <c r="K3" s="1"/>
      <c r="L3" s="1"/>
      <c r="M3" s="1"/>
    </row>
    <row r="4" spans="1:13" ht="12" customHeight="1">
      <c r="B4" s="3"/>
    </row>
    <row r="5" spans="1:13" ht="20.25">
      <c r="A5" s="249" t="s">
        <v>1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49"/>
      <c r="M5" s="249"/>
    </row>
    <row r="6" spans="1:13" ht="11.25" customHeight="1">
      <c r="C6" s="4"/>
    </row>
    <row r="7" spans="1:13" ht="15.75">
      <c r="A7" s="5" t="s">
        <v>42</v>
      </c>
    </row>
    <row r="8" spans="1:13" ht="15.75">
      <c r="A8" s="5" t="s">
        <v>2</v>
      </c>
    </row>
    <row r="9" spans="1:13" ht="15.75">
      <c r="A9" s="5" t="s">
        <v>3</v>
      </c>
    </row>
    <row r="10" spans="1:13" ht="11.25" customHeight="1">
      <c r="A10" s="5"/>
    </row>
    <row r="11" spans="1:13" ht="15.75">
      <c r="A11" s="5" t="s">
        <v>43</v>
      </c>
    </row>
    <row r="12" spans="1:13" ht="11.25" customHeight="1"/>
    <row r="13" spans="1:13" ht="15.75">
      <c r="A13" s="5" t="s">
        <v>4</v>
      </c>
      <c r="I13" s="6" t="s">
        <v>5</v>
      </c>
    </row>
    <row r="14" spans="1:13" ht="15.75">
      <c r="A14" s="5" t="s">
        <v>6</v>
      </c>
      <c r="I14" s="6"/>
    </row>
    <row r="15" spans="1:13">
      <c r="A15" s="7"/>
      <c r="B15" s="7"/>
      <c r="C15" s="7"/>
      <c r="D15" s="7"/>
      <c r="E15" s="7"/>
      <c r="I15" s="6" t="s">
        <v>77</v>
      </c>
      <c r="J15" s="8"/>
    </row>
    <row r="16" spans="1:13">
      <c r="A16" s="9" t="s">
        <v>7</v>
      </c>
      <c r="B16" s="9"/>
      <c r="C16" s="9"/>
      <c r="D16" s="9"/>
      <c r="E16" s="9"/>
      <c r="I16" s="6" t="s">
        <v>8</v>
      </c>
      <c r="J16" s="6"/>
      <c r="L16" s="6"/>
      <c r="M16" s="8"/>
    </row>
    <row r="17" spans="1:13">
      <c r="A17" s="9" t="s">
        <v>9</v>
      </c>
      <c r="B17" s="9"/>
      <c r="C17" s="9"/>
      <c r="D17" s="9"/>
      <c r="E17" s="9"/>
      <c r="I17" s="6"/>
      <c r="J17" s="6"/>
      <c r="K17" s="6"/>
      <c r="L17" s="6"/>
      <c r="M17" s="8" t="s">
        <v>10</v>
      </c>
    </row>
    <row r="18" spans="1:13">
      <c r="A18" s="9" t="s">
        <v>11</v>
      </c>
      <c r="B18" s="9"/>
      <c r="C18" s="9"/>
      <c r="D18" s="9"/>
      <c r="E18" s="9"/>
      <c r="I18" s="6"/>
      <c r="J18" s="6"/>
      <c r="K18" s="6"/>
      <c r="L18" s="6"/>
      <c r="M18" s="6"/>
    </row>
    <row r="19" spans="1:13">
      <c r="A19" s="9"/>
      <c r="B19" s="9"/>
      <c r="C19" s="9"/>
      <c r="D19" s="9"/>
      <c r="E19" s="9"/>
      <c r="I19" s="6" t="s">
        <v>13</v>
      </c>
      <c r="J19" s="6"/>
      <c r="K19" s="6"/>
      <c r="L19" s="6"/>
      <c r="M19" s="10" t="s">
        <v>12</v>
      </c>
    </row>
    <row r="20" spans="1:13" ht="11.25" customHeight="1">
      <c r="I20" s="6"/>
      <c r="J20" s="6"/>
      <c r="K20" s="6"/>
      <c r="L20" s="6"/>
      <c r="M20" s="6"/>
    </row>
    <row r="21" spans="1:13" ht="15.75">
      <c r="A21" s="5" t="s">
        <v>14</v>
      </c>
      <c r="I21" s="6" t="s">
        <v>15</v>
      </c>
      <c r="J21" s="6"/>
      <c r="L21" s="6"/>
      <c r="M21" s="11"/>
    </row>
    <row r="22" spans="1:13">
      <c r="A22" s="11" t="s">
        <v>16</v>
      </c>
      <c r="I22" s="12" t="s">
        <v>34</v>
      </c>
      <c r="M22" s="8" t="s">
        <v>35</v>
      </c>
    </row>
    <row r="23" spans="1:13">
      <c r="A23" s="11" t="s">
        <v>18</v>
      </c>
      <c r="I23" s="6" t="s">
        <v>37</v>
      </c>
      <c r="M23" s="8" t="s">
        <v>38</v>
      </c>
    </row>
    <row r="24" spans="1:13">
      <c r="A24" s="11"/>
      <c r="I24" s="6"/>
      <c r="M24" s="8"/>
    </row>
    <row r="25" spans="1:13">
      <c r="A25" s="11"/>
      <c r="I25" s="6"/>
      <c r="M25" s="8"/>
    </row>
    <row r="26" spans="1:13" ht="15.75">
      <c r="A26" s="5" t="s">
        <v>19</v>
      </c>
      <c r="I26" s="6" t="s">
        <v>39</v>
      </c>
      <c r="M26" s="8" t="s">
        <v>40</v>
      </c>
    </row>
    <row r="27" spans="1:13" ht="15.75">
      <c r="A27" s="5" t="s">
        <v>20</v>
      </c>
      <c r="C27" s="13" t="s">
        <v>80</v>
      </c>
      <c r="E27" s="13"/>
      <c r="F27" s="13"/>
      <c r="G27" s="13"/>
      <c r="H27" s="13"/>
      <c r="I27" s="6"/>
      <c r="M27" s="8"/>
    </row>
    <row r="28" spans="1:13" ht="15.75">
      <c r="A28" s="14" t="s">
        <v>22</v>
      </c>
      <c r="B28" s="14"/>
      <c r="C28" s="2" t="s">
        <v>44</v>
      </c>
      <c r="I28" s="6"/>
      <c r="M28" s="6"/>
    </row>
    <row r="29" spans="1:13" ht="15.75">
      <c r="A29" s="5" t="s">
        <v>24</v>
      </c>
      <c r="C29" s="2" t="s">
        <v>78</v>
      </c>
      <c r="I29" s="16"/>
      <c r="J29" s="17"/>
      <c r="K29" s="17"/>
      <c r="L29" s="17"/>
      <c r="M29" s="18"/>
    </row>
    <row r="30" spans="1:13" ht="15.75">
      <c r="A30" s="5" t="s">
        <v>25</v>
      </c>
      <c r="C30" s="2" t="s">
        <v>79</v>
      </c>
      <c r="I30" s="16"/>
      <c r="J30" s="17"/>
      <c r="K30" s="17"/>
      <c r="L30" s="17"/>
      <c r="M30" s="18"/>
    </row>
    <row r="31" spans="1:13" ht="15.75">
      <c r="A31" s="5" t="s">
        <v>26</v>
      </c>
      <c r="C31" s="2" t="s">
        <v>46</v>
      </c>
      <c r="I31" s="6"/>
      <c r="M31" s="8"/>
    </row>
    <row r="32" spans="1:13">
      <c r="I32" s="6"/>
      <c r="M32" s="8"/>
    </row>
    <row r="33" spans="1:13">
      <c r="A33" s="6" t="s">
        <v>27</v>
      </c>
      <c r="D33" s="6" t="s">
        <v>17</v>
      </c>
    </row>
    <row r="34" spans="1:13">
      <c r="A34" s="6" t="s">
        <v>28</v>
      </c>
    </row>
    <row r="35" spans="1:13">
      <c r="A35" s="6" t="s">
        <v>29</v>
      </c>
    </row>
    <row r="37" spans="1:13" ht="11.25" customHeight="1">
      <c r="I37" s="6"/>
      <c r="M37" s="8"/>
    </row>
    <row r="38" spans="1:13">
      <c r="I38" s="6"/>
      <c r="M38" s="8"/>
    </row>
    <row r="39" spans="1:13">
      <c r="I39" s="6"/>
      <c r="M39" s="8"/>
    </row>
    <row r="40" spans="1:13">
      <c r="A40" s="6" t="s">
        <v>30</v>
      </c>
      <c r="B40" s="6" t="s">
        <v>31</v>
      </c>
      <c r="C40" s="2" t="s">
        <v>32</v>
      </c>
    </row>
    <row r="41" spans="1:13">
      <c r="A41" s="6" t="s">
        <v>33</v>
      </c>
      <c r="B41" s="6" t="s">
        <v>31</v>
      </c>
      <c r="C41" s="15">
        <v>41044</v>
      </c>
    </row>
    <row r="42" spans="1:13">
      <c r="A42" s="6" t="s">
        <v>36</v>
      </c>
      <c r="B42" s="6" t="s">
        <v>31</v>
      </c>
      <c r="C42" s="2" t="s">
        <v>45</v>
      </c>
    </row>
    <row r="43" spans="1:13" ht="11.25" customHeight="1"/>
    <row r="50" spans="8:13">
      <c r="H50" s="19"/>
    </row>
    <row r="51" spans="8:13" ht="11.25" customHeight="1">
      <c r="H51" s="19"/>
    </row>
    <row r="53" spans="8:13">
      <c r="J53" s="6"/>
      <c r="K53" s="6"/>
      <c r="L53" s="6"/>
    </row>
    <row r="57" spans="8:13">
      <c r="L57" s="250"/>
      <c r="M57" s="250"/>
    </row>
    <row r="58" spans="8:13">
      <c r="L58" s="250"/>
      <c r="M58" s="250"/>
    </row>
    <row r="59" spans="8:13" ht="11.25" customHeight="1"/>
    <row r="60" spans="8:13">
      <c r="I60" s="6"/>
      <c r="M60" s="6"/>
    </row>
    <row r="79" spans="3:8">
      <c r="C79" s="8"/>
      <c r="F79" s="8"/>
    </row>
    <row r="80" spans="3:8">
      <c r="H80" s="6" t="s">
        <v>41</v>
      </c>
    </row>
    <row r="82" spans="1:15" ht="23.25">
      <c r="A82" s="20"/>
    </row>
    <row r="83" spans="1:15">
      <c r="A83" s="6"/>
    </row>
    <row r="84" spans="1:15">
      <c r="M84" s="21"/>
    </row>
    <row r="88" spans="1:15">
      <c r="N88" s="251"/>
      <c r="O88" s="21"/>
    </row>
    <row r="89" spans="1:15">
      <c r="N89" s="251"/>
      <c r="O89" s="21"/>
    </row>
    <row r="90" spans="1:15">
      <c r="N90" s="251"/>
      <c r="O90" s="21"/>
    </row>
  </sheetData>
  <mergeCells count="5">
    <mergeCell ref="A1:K1"/>
    <mergeCell ref="A3:J3"/>
    <mergeCell ref="A5:M5"/>
    <mergeCell ref="L57:M58"/>
    <mergeCell ref="N88:N90"/>
  </mergeCells>
  <hyperlinks>
    <hyperlink ref="M22" location="'HT-3'!A1" display="HT-3"/>
    <hyperlink ref="M23" location="X.1!A1" display="X.1"/>
    <hyperlink ref="M26" location="'Cèdula de Marcas'!A1" display="V"/>
    <hyperlink ref="M19" location="'III-1'!A1" display="III"/>
    <hyperlink ref="M17" r:id="rId1"/>
  </hyperlinks>
  <pageMargins left="0.86614173228346458" right="0.27559055118110237" top="0.62992125984251968" bottom="0.23622047244094491" header="0.31496062992125984" footer="0.23622047244094491"/>
  <pageSetup scale="13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tabSelected="1" workbookViewId="0">
      <selection activeCell="C19" sqref="C19:D19"/>
    </sheetView>
  </sheetViews>
  <sheetFormatPr baseColWidth="10" defaultRowHeight="15"/>
  <cols>
    <col min="2" max="2" width="7.140625" customWidth="1"/>
    <col min="3" max="3" width="15.5703125" bestFit="1" customWidth="1"/>
    <col min="4" max="4" width="37.28515625" customWidth="1"/>
    <col min="5" max="5" width="13.85546875" bestFit="1" customWidth="1"/>
    <col min="6" max="6" width="14.42578125" customWidth="1"/>
    <col min="7" max="7" width="15" customWidth="1"/>
    <col min="11" max="12" width="3.42578125" bestFit="1" customWidth="1"/>
    <col min="13" max="14" width="3.42578125" customWidth="1"/>
    <col min="15" max="15" width="4.28515625" bestFit="1" customWidth="1"/>
  </cols>
  <sheetData>
    <row r="1" spans="1:15" ht="15.75" thickBot="1">
      <c r="A1" s="253"/>
      <c r="B1" s="254"/>
    </row>
    <row r="2" spans="1:15" ht="23.25">
      <c r="B2" s="255"/>
      <c r="C2" s="255"/>
      <c r="D2" s="255"/>
      <c r="E2" s="255"/>
      <c r="F2" s="255"/>
      <c r="G2" s="255"/>
      <c r="H2" s="255"/>
      <c r="I2" s="22"/>
      <c r="J2" s="22"/>
      <c r="K2" s="22"/>
      <c r="L2" s="22"/>
      <c r="M2" s="22"/>
      <c r="N2" s="22"/>
      <c r="O2" s="22"/>
    </row>
    <row r="3" spans="1:15" ht="23.25">
      <c r="B3" s="255"/>
      <c r="C3" s="255"/>
      <c r="D3" s="255"/>
      <c r="E3" s="255"/>
      <c r="F3" s="255"/>
      <c r="G3" s="255"/>
      <c r="H3" s="255"/>
      <c r="I3" s="22"/>
      <c r="J3" s="22"/>
      <c r="K3" s="22"/>
      <c r="L3" s="22"/>
      <c r="M3" s="22"/>
      <c r="N3" s="22"/>
      <c r="O3" s="22"/>
    </row>
    <row r="4" spans="1:15">
      <c r="B4" s="252" t="s">
        <v>130</v>
      </c>
      <c r="C4" s="252"/>
      <c r="D4" s="252"/>
      <c r="E4" s="252"/>
      <c r="F4" s="252"/>
      <c r="G4" s="252"/>
      <c r="H4" s="252"/>
    </row>
    <row r="5" spans="1:15">
      <c r="B5" s="256" t="s">
        <v>123</v>
      </c>
      <c r="C5" s="256"/>
      <c r="D5" s="256"/>
      <c r="E5" s="256"/>
      <c r="F5" s="256"/>
      <c r="G5" s="256"/>
      <c r="H5" s="256"/>
    </row>
    <row r="6" spans="1:15" ht="18.75">
      <c r="B6" s="252" t="s">
        <v>253</v>
      </c>
      <c r="C6" s="252"/>
      <c r="D6" s="252"/>
      <c r="E6" s="252"/>
      <c r="F6" s="252"/>
      <c r="G6" s="252"/>
      <c r="H6" s="252"/>
    </row>
    <row r="7" spans="1:15">
      <c r="B7" s="106"/>
      <c r="C7" s="106"/>
      <c r="D7" s="106"/>
      <c r="E7" s="106"/>
      <c r="F7" s="106"/>
    </row>
    <row r="8" spans="1:15">
      <c r="B8" s="106"/>
      <c r="C8" s="106"/>
      <c r="D8" s="106"/>
      <c r="E8" s="106"/>
      <c r="F8" s="106"/>
    </row>
    <row r="9" spans="1:15">
      <c r="B9" s="106"/>
      <c r="C9" s="106"/>
      <c r="D9" s="106"/>
      <c r="E9" s="106"/>
      <c r="F9" s="106"/>
      <c r="G9" s="106"/>
      <c r="H9" s="106"/>
    </row>
    <row r="10" spans="1:15" ht="15.75">
      <c r="B10" s="108" t="s">
        <v>131</v>
      </c>
      <c r="C10" s="108"/>
      <c r="D10" s="108"/>
      <c r="E10" s="108"/>
      <c r="F10" s="109"/>
      <c r="G10" s="109"/>
      <c r="H10" s="109"/>
      <c r="I10" s="109"/>
    </row>
    <row r="11" spans="1:15" ht="15.75">
      <c r="B11" s="257" t="s">
        <v>132</v>
      </c>
      <c r="C11" s="257"/>
      <c r="D11" s="257"/>
      <c r="E11" s="257"/>
      <c r="F11" s="257"/>
      <c r="G11" s="257"/>
      <c r="H11" s="109"/>
      <c r="I11" s="109"/>
    </row>
    <row r="12" spans="1:15" ht="15.75">
      <c r="B12" s="257" t="s">
        <v>133</v>
      </c>
      <c r="C12" s="257"/>
      <c r="D12" s="257"/>
      <c r="E12" s="257"/>
      <c r="F12" s="257"/>
      <c r="G12" s="257"/>
      <c r="H12" s="109"/>
      <c r="I12" s="109"/>
    </row>
    <row r="13" spans="1:15">
      <c r="H13" s="106"/>
    </row>
    <row r="14" spans="1:15" ht="15.75" thickBot="1">
      <c r="B14" s="106"/>
      <c r="C14" s="106"/>
      <c r="D14" s="106"/>
      <c r="E14" s="106"/>
      <c r="F14" s="106"/>
      <c r="G14" s="106"/>
      <c r="H14" s="106"/>
    </row>
    <row r="15" spans="1:15" ht="16.5" thickBot="1">
      <c r="B15" s="258" t="s">
        <v>124</v>
      </c>
      <c r="C15" s="258"/>
      <c r="D15" s="258"/>
      <c r="E15" s="258"/>
      <c r="F15" s="258"/>
      <c r="G15" s="258"/>
      <c r="H15" s="258"/>
    </row>
    <row r="16" spans="1:15" ht="16.5" thickBot="1">
      <c r="B16" s="227" t="s">
        <v>53</v>
      </c>
      <c r="C16" s="259" t="s">
        <v>54</v>
      </c>
      <c r="D16" s="259"/>
      <c r="E16" s="259" t="s">
        <v>55</v>
      </c>
      <c r="F16" s="259"/>
      <c r="G16" s="259" t="s">
        <v>56</v>
      </c>
      <c r="H16" s="259"/>
    </row>
    <row r="17" spans="2:8" ht="55.5" customHeight="1">
      <c r="B17" s="229">
        <v>1</v>
      </c>
      <c r="C17" s="260" t="s">
        <v>239</v>
      </c>
      <c r="D17" s="261"/>
      <c r="E17" s="262" t="s">
        <v>21</v>
      </c>
      <c r="F17" s="263"/>
      <c r="G17" s="264" t="s">
        <v>63</v>
      </c>
      <c r="H17" s="265"/>
    </row>
    <row r="18" spans="2:8" ht="55.5" customHeight="1">
      <c r="B18" s="230">
        <v>2</v>
      </c>
      <c r="C18" s="266" t="s">
        <v>125</v>
      </c>
      <c r="D18" s="267"/>
      <c r="E18" s="268" t="s">
        <v>21</v>
      </c>
      <c r="F18" s="269"/>
      <c r="G18" s="270" t="s">
        <v>63</v>
      </c>
      <c r="H18" s="271"/>
    </row>
    <row r="19" spans="2:8" ht="53.25" customHeight="1">
      <c r="B19" s="231">
        <v>3</v>
      </c>
      <c r="C19" s="266" t="s">
        <v>126</v>
      </c>
      <c r="D19" s="267"/>
      <c r="E19" s="268" t="s">
        <v>21</v>
      </c>
      <c r="F19" s="269"/>
      <c r="G19" s="270" t="s">
        <v>63</v>
      </c>
      <c r="H19" s="271"/>
    </row>
    <row r="20" spans="2:8" ht="56.25" customHeight="1">
      <c r="B20" s="231">
        <v>4</v>
      </c>
      <c r="C20" s="266" t="s">
        <v>127</v>
      </c>
      <c r="D20" s="267"/>
      <c r="E20" s="272" t="s">
        <v>21</v>
      </c>
      <c r="F20" s="273"/>
      <c r="G20" s="270" t="s">
        <v>63</v>
      </c>
      <c r="H20" s="271"/>
    </row>
    <row r="21" spans="2:8" ht="15.75" customHeight="1">
      <c r="B21" s="280" t="s">
        <v>128</v>
      </c>
      <c r="C21" s="281"/>
      <c r="D21" s="281"/>
      <c r="E21" s="281"/>
      <c r="F21" s="281"/>
      <c r="G21" s="281"/>
      <c r="H21" s="282"/>
    </row>
    <row r="22" spans="2:8" ht="50.25" customHeight="1">
      <c r="B22" s="231">
        <v>5</v>
      </c>
      <c r="C22" s="266" t="s">
        <v>234</v>
      </c>
      <c r="D22" s="267"/>
      <c r="E22" s="283" t="s">
        <v>23</v>
      </c>
      <c r="F22" s="284"/>
      <c r="G22" s="270" t="s">
        <v>63</v>
      </c>
      <c r="H22" s="271"/>
    </row>
    <row r="23" spans="2:8" ht="45.75" customHeight="1" thickBot="1">
      <c r="B23" s="232">
        <v>6</v>
      </c>
      <c r="C23" s="285" t="s">
        <v>235</v>
      </c>
      <c r="D23" s="286"/>
      <c r="E23" s="287" t="s">
        <v>23</v>
      </c>
      <c r="F23" s="288"/>
      <c r="G23" s="289" t="s">
        <v>63</v>
      </c>
      <c r="H23" s="290"/>
    </row>
    <row r="24" spans="2:8">
      <c r="B24" s="228"/>
      <c r="C24" s="274"/>
      <c r="D24" s="275"/>
      <c r="E24" s="106"/>
      <c r="F24" s="106"/>
      <c r="G24" s="106"/>
      <c r="H24" s="106"/>
    </row>
    <row r="25" spans="2:8" ht="15.75" thickBot="1">
      <c r="B25" s="106"/>
      <c r="C25" s="93" t="s">
        <v>129</v>
      </c>
      <c r="D25" s="110"/>
      <c r="E25" s="106"/>
      <c r="F25" s="106"/>
      <c r="G25" s="106"/>
      <c r="H25" s="106"/>
    </row>
    <row r="26" spans="2:8">
      <c r="B26" s="106"/>
      <c r="C26" s="13"/>
      <c r="D26" s="13"/>
      <c r="E26" s="13"/>
      <c r="F26" s="107"/>
      <c r="G26" s="276" t="s">
        <v>254</v>
      </c>
      <c r="H26" s="277"/>
    </row>
    <row r="27" spans="2:8" ht="15.75" thickBot="1">
      <c r="B27" s="106"/>
      <c r="C27" s="13"/>
      <c r="D27" s="13"/>
      <c r="E27" s="13"/>
      <c r="F27" s="107"/>
      <c r="G27" s="278"/>
      <c r="H27" s="279"/>
    </row>
    <row r="28" spans="2:8">
      <c r="B28" s="106"/>
      <c r="C28" s="13"/>
      <c r="D28" s="13"/>
      <c r="E28" s="13"/>
      <c r="F28" s="107"/>
      <c r="G28" s="106"/>
      <c r="H28" s="106"/>
    </row>
    <row r="29" spans="2:8">
      <c r="B29" s="106"/>
      <c r="C29" s="106"/>
      <c r="D29" s="106"/>
      <c r="E29" s="106"/>
      <c r="F29" s="106"/>
      <c r="G29" s="106"/>
      <c r="H29" s="106"/>
    </row>
  </sheetData>
  <mergeCells count="33">
    <mergeCell ref="C24:D24"/>
    <mergeCell ref="G26:H27"/>
    <mergeCell ref="B21:H21"/>
    <mergeCell ref="C22:D22"/>
    <mergeCell ref="E22:F22"/>
    <mergeCell ref="G22:H22"/>
    <mergeCell ref="C23:D23"/>
    <mergeCell ref="E23:F23"/>
    <mergeCell ref="G23:H23"/>
    <mergeCell ref="C19:D19"/>
    <mergeCell ref="E19:F19"/>
    <mergeCell ref="G19:H19"/>
    <mergeCell ref="C20:D20"/>
    <mergeCell ref="E20:F20"/>
    <mergeCell ref="G20:H20"/>
    <mergeCell ref="C17:D17"/>
    <mergeCell ref="E17:F17"/>
    <mergeCell ref="G17:H17"/>
    <mergeCell ref="C18:D18"/>
    <mergeCell ref="E18:F18"/>
    <mergeCell ref="G18:H18"/>
    <mergeCell ref="B12:G12"/>
    <mergeCell ref="B11:G11"/>
    <mergeCell ref="B15:H15"/>
    <mergeCell ref="C16:D16"/>
    <mergeCell ref="E16:F16"/>
    <mergeCell ref="G16:H16"/>
    <mergeCell ref="B6:H6"/>
    <mergeCell ref="A1:B1"/>
    <mergeCell ref="B2:H2"/>
    <mergeCell ref="B3:H3"/>
    <mergeCell ref="B4:H4"/>
    <mergeCell ref="B5:H5"/>
  </mergeCells>
  <hyperlinks>
    <hyperlink ref="E17:F17" location="E!A1" display="E"/>
    <hyperlink ref="E18:F18" location="E!A1" display="E"/>
    <hyperlink ref="E19:F19" location="E!A1" display="E"/>
    <hyperlink ref="E22:F23" location="'F'!A1" display="F"/>
  </hyperlinks>
  <pageMargins left="0.7" right="0.7" top="0.75" bottom="0.75" header="0.3" footer="0.3"/>
  <pageSetup orientation="portrait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zoomScale="85" zoomScaleNormal="85" workbookViewId="0">
      <selection activeCell="H36" sqref="H36"/>
    </sheetView>
  </sheetViews>
  <sheetFormatPr baseColWidth="10" defaultRowHeight="16.5"/>
  <cols>
    <col min="1" max="1" width="22" style="28" bestFit="1" customWidth="1"/>
    <col min="2" max="2" width="15.5703125" style="28" bestFit="1" customWidth="1"/>
    <col min="3" max="3" width="15.42578125" style="28" bestFit="1" customWidth="1"/>
    <col min="4" max="4" width="13.85546875" style="28" bestFit="1" customWidth="1"/>
    <col min="5" max="5" width="14.42578125" style="28" customWidth="1"/>
    <col min="6" max="7" width="11.42578125" style="28"/>
    <col min="8" max="9" width="13.28515625" style="28" bestFit="1" customWidth="1"/>
    <col min="10" max="11" width="3.42578125" style="28" bestFit="1" customWidth="1"/>
    <col min="12" max="14" width="3.42578125" style="28" customWidth="1"/>
    <col min="15" max="15" width="4.28515625" style="28" bestFit="1" customWidth="1"/>
    <col min="16" max="16384" width="11.42578125" style="28"/>
  </cols>
  <sheetData>
    <row r="1" spans="1:16" ht="23.25" customHeight="1">
      <c r="A1" s="291"/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</row>
    <row r="2" spans="1:16" ht="23.25" customHeight="1">
      <c r="A2" s="148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</row>
    <row r="3" spans="1:16" ht="23.25" customHeight="1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</row>
    <row r="4" spans="1:16">
      <c r="A4" s="291"/>
      <c r="B4" s="291"/>
      <c r="C4" s="291"/>
      <c r="D4" s="291"/>
      <c r="E4" s="291"/>
      <c r="F4" s="291"/>
      <c r="G4" s="291"/>
      <c r="H4" s="291"/>
      <c r="I4" s="291"/>
      <c r="J4" s="291"/>
      <c r="K4" s="291"/>
      <c r="L4" s="291"/>
      <c r="M4" s="291"/>
      <c r="N4" s="291"/>
      <c r="O4" s="291"/>
    </row>
    <row r="5" spans="1:16">
      <c r="A5" s="148"/>
      <c r="B5" s="148"/>
      <c r="C5" s="148"/>
      <c r="D5" s="148"/>
      <c r="E5" s="148"/>
      <c r="F5" s="148"/>
      <c r="G5" s="148"/>
    </row>
    <row r="6" spans="1:16">
      <c r="A6" s="149"/>
      <c r="B6" s="149"/>
      <c r="C6" s="149"/>
      <c r="D6" s="149"/>
      <c r="E6" s="150"/>
      <c r="F6" s="151" t="s">
        <v>240</v>
      </c>
      <c r="G6" s="151"/>
      <c r="J6" s="30" t="s">
        <v>49</v>
      </c>
      <c r="K6" s="30" t="s">
        <v>63</v>
      </c>
    </row>
    <row r="7" spans="1:16">
      <c r="A7" s="152" t="s">
        <v>47</v>
      </c>
      <c r="B7" s="153"/>
      <c r="C7" s="154" t="s">
        <v>237</v>
      </c>
      <c r="D7" s="154"/>
      <c r="E7" s="154"/>
      <c r="F7" s="153"/>
      <c r="G7" s="153"/>
      <c r="J7" s="30" t="s">
        <v>52</v>
      </c>
      <c r="K7" s="30" t="s">
        <v>236</v>
      </c>
    </row>
    <row r="8" spans="1:16">
      <c r="A8" s="152" t="s">
        <v>48</v>
      </c>
      <c r="B8" s="153"/>
      <c r="C8" s="155">
        <v>41289</v>
      </c>
      <c r="D8" s="154"/>
      <c r="E8" s="154"/>
      <c r="F8" s="156"/>
      <c r="G8" s="156"/>
    </row>
    <row r="9" spans="1:16" ht="33" customHeight="1">
      <c r="A9" s="157" t="s">
        <v>50</v>
      </c>
      <c r="B9" s="157"/>
      <c r="C9" s="154" t="s">
        <v>136</v>
      </c>
      <c r="D9" s="154"/>
      <c r="E9" s="154"/>
      <c r="F9" s="156"/>
      <c r="G9" s="156"/>
    </row>
    <row r="10" spans="1:16">
      <c r="A10" s="158" t="s">
        <v>137</v>
      </c>
      <c r="C10" s="28" t="s">
        <v>138</v>
      </c>
    </row>
    <row r="11" spans="1:16" ht="17.25" thickBot="1"/>
    <row r="12" spans="1:16" ht="17.25" customHeight="1" thickBot="1">
      <c r="A12" s="292" t="s">
        <v>139</v>
      </c>
      <c r="B12" s="295" t="s">
        <v>140</v>
      </c>
      <c r="C12" s="296"/>
      <c r="D12" s="296"/>
      <c r="E12" s="297"/>
      <c r="F12" s="298" t="s">
        <v>141</v>
      </c>
      <c r="G12" s="299"/>
      <c r="H12" s="299"/>
      <c r="I12" s="300"/>
      <c r="J12" s="301" t="s">
        <v>142</v>
      </c>
      <c r="K12" s="302"/>
      <c r="L12" s="302"/>
      <c r="M12" s="302"/>
      <c r="N12" s="302"/>
      <c r="O12" s="303"/>
      <c r="P12" s="159"/>
    </row>
    <row r="13" spans="1:16">
      <c r="A13" s="293"/>
      <c r="B13" s="160" t="s">
        <v>143</v>
      </c>
      <c r="C13" s="161" t="s">
        <v>144</v>
      </c>
      <c r="D13" s="161" t="s">
        <v>145</v>
      </c>
      <c r="E13" s="162" t="s">
        <v>146</v>
      </c>
      <c r="F13" s="310" t="s">
        <v>147</v>
      </c>
      <c r="G13" s="312" t="s">
        <v>148</v>
      </c>
      <c r="H13" s="312" t="s">
        <v>149</v>
      </c>
      <c r="I13" s="314" t="s">
        <v>150</v>
      </c>
      <c r="J13" s="163" t="s">
        <v>151</v>
      </c>
      <c r="K13" s="164" t="s">
        <v>152</v>
      </c>
      <c r="L13" s="165" t="s">
        <v>153</v>
      </c>
      <c r="M13" s="164" t="s">
        <v>154</v>
      </c>
      <c r="N13" s="166" t="s">
        <v>155</v>
      </c>
      <c r="O13" s="166" t="s">
        <v>156</v>
      </c>
      <c r="P13" s="167"/>
    </row>
    <row r="14" spans="1:16" ht="17.25" thickBot="1">
      <c r="A14" s="294"/>
      <c r="B14" s="169" t="s">
        <v>157</v>
      </c>
      <c r="C14" s="170" t="s">
        <v>158</v>
      </c>
      <c r="D14" s="170" t="s">
        <v>159</v>
      </c>
      <c r="E14" s="168" t="s">
        <v>160</v>
      </c>
      <c r="F14" s="311"/>
      <c r="G14" s="313"/>
      <c r="H14" s="313"/>
      <c r="I14" s="315"/>
      <c r="J14" s="233"/>
      <c r="K14" s="171"/>
      <c r="L14" s="234"/>
      <c r="M14" s="171"/>
      <c r="N14" s="235"/>
      <c r="O14" s="235"/>
      <c r="P14" s="171"/>
    </row>
    <row r="15" spans="1:16" ht="17.25" thickBot="1">
      <c r="A15" s="172"/>
      <c r="B15" s="173"/>
      <c r="C15" s="174"/>
      <c r="D15" s="174"/>
      <c r="E15" s="175"/>
      <c r="F15" s="173"/>
      <c r="G15" s="174"/>
      <c r="H15" s="174"/>
      <c r="I15" s="176"/>
      <c r="J15" s="238"/>
      <c r="K15" s="238"/>
      <c r="L15" s="238"/>
      <c r="M15" s="238"/>
      <c r="N15" s="238"/>
      <c r="O15" s="238"/>
      <c r="P15" s="246"/>
    </row>
    <row r="16" spans="1:16" ht="17.25" thickBot="1">
      <c r="A16" s="178" t="s">
        <v>161</v>
      </c>
      <c r="B16" s="179">
        <v>65895.600000000006</v>
      </c>
      <c r="C16" s="179">
        <f t="shared" ref="C16:E17" si="0">B16</f>
        <v>65895.600000000006</v>
      </c>
      <c r="D16" s="179">
        <f t="shared" si="0"/>
        <v>65895.600000000006</v>
      </c>
      <c r="E16" s="179">
        <f t="shared" si="0"/>
        <v>65895.600000000006</v>
      </c>
      <c r="F16" s="180">
        <f>B16-C16</f>
        <v>0</v>
      </c>
      <c r="G16" s="181">
        <f>C16-D16</f>
        <v>0</v>
      </c>
      <c r="H16" s="181">
        <f>D16-E16</f>
        <v>0</v>
      </c>
      <c r="I16" s="182">
        <f>B16-E16</f>
        <v>0</v>
      </c>
      <c r="J16" s="238" t="s">
        <v>162</v>
      </c>
      <c r="K16" s="238" t="s">
        <v>162</v>
      </c>
      <c r="L16" s="238" t="s">
        <v>162</v>
      </c>
      <c r="M16" s="238" t="s">
        <v>162</v>
      </c>
      <c r="N16" s="238" t="s">
        <v>62</v>
      </c>
      <c r="O16" s="238" t="s">
        <v>62</v>
      </c>
      <c r="P16" s="191"/>
    </row>
    <row r="17" spans="1:20" ht="15.75" customHeight="1" thickBot="1">
      <c r="A17" s="183" t="s">
        <v>163</v>
      </c>
      <c r="B17" s="179">
        <v>60578.95</v>
      </c>
      <c r="C17" s="179">
        <f t="shared" si="0"/>
        <v>60578.95</v>
      </c>
      <c r="D17" s="179">
        <f t="shared" si="0"/>
        <v>60578.95</v>
      </c>
      <c r="E17" s="179">
        <f t="shared" si="0"/>
        <v>60578.95</v>
      </c>
      <c r="F17" s="184">
        <f t="shared" ref="F17:H29" si="1">B17-C17</f>
        <v>0</v>
      </c>
      <c r="G17" s="185">
        <f t="shared" si="1"/>
        <v>0</v>
      </c>
      <c r="H17" s="179">
        <f t="shared" si="1"/>
        <v>0</v>
      </c>
      <c r="I17" s="236">
        <f t="shared" ref="I17:I29" si="2">B17-E17</f>
        <v>0</v>
      </c>
      <c r="J17" s="238" t="s">
        <v>162</v>
      </c>
      <c r="K17" s="238" t="s">
        <v>162</v>
      </c>
      <c r="L17" s="238" t="s">
        <v>162</v>
      </c>
      <c r="M17" s="238" t="s">
        <v>162</v>
      </c>
      <c r="N17" s="238" t="s">
        <v>62</v>
      </c>
      <c r="O17" s="238" t="s">
        <v>62</v>
      </c>
      <c r="P17" s="191"/>
    </row>
    <row r="18" spans="1:20" ht="17.25" thickBot="1">
      <c r="A18" s="183" t="s">
        <v>164</v>
      </c>
      <c r="B18" s="179">
        <f>C18</f>
        <v>50625.3</v>
      </c>
      <c r="C18" s="179">
        <v>50625.3</v>
      </c>
      <c r="D18" s="217">
        <v>55625.3</v>
      </c>
      <c r="E18" s="179">
        <f>C18</f>
        <v>50625.3</v>
      </c>
      <c r="F18" s="184">
        <f t="shared" si="1"/>
        <v>0</v>
      </c>
      <c r="G18" s="185">
        <f>C18-D18</f>
        <v>-5000</v>
      </c>
      <c r="H18" s="185">
        <f>D18-E18</f>
        <v>5000</v>
      </c>
      <c r="I18" s="186">
        <f t="shared" si="2"/>
        <v>0</v>
      </c>
      <c r="J18" s="238" t="s">
        <v>60</v>
      </c>
      <c r="K18" s="238" t="s">
        <v>60</v>
      </c>
      <c r="L18" s="238" t="s">
        <v>60</v>
      </c>
      <c r="M18" s="238" t="s">
        <v>60</v>
      </c>
      <c r="N18" s="238" t="s">
        <v>62</v>
      </c>
      <c r="O18" s="238" t="s">
        <v>62</v>
      </c>
      <c r="P18" s="247" t="s">
        <v>256</v>
      </c>
    </row>
    <row r="19" spans="1:20" ht="17.25" thickBot="1">
      <c r="A19" s="183" t="s">
        <v>165</v>
      </c>
      <c r="B19" s="179">
        <v>56630.25</v>
      </c>
      <c r="C19" s="179">
        <f t="shared" ref="C19:E27" si="3">B19</f>
        <v>56630.25</v>
      </c>
      <c r="D19" s="179">
        <f t="shared" si="3"/>
        <v>56630.25</v>
      </c>
      <c r="E19" s="179">
        <f t="shared" si="3"/>
        <v>56630.25</v>
      </c>
      <c r="F19" s="184">
        <f t="shared" si="1"/>
        <v>0</v>
      </c>
      <c r="G19" s="185">
        <f t="shared" si="1"/>
        <v>0</v>
      </c>
      <c r="H19" s="185">
        <f t="shared" si="1"/>
        <v>0</v>
      </c>
      <c r="I19" s="186">
        <f t="shared" si="2"/>
        <v>0</v>
      </c>
      <c r="J19" s="238" t="s">
        <v>162</v>
      </c>
      <c r="K19" s="238" t="s">
        <v>162</v>
      </c>
      <c r="L19" s="238" t="s">
        <v>162</v>
      </c>
      <c r="M19" s="238" t="s">
        <v>162</v>
      </c>
      <c r="N19" s="238" t="s">
        <v>62</v>
      </c>
      <c r="O19" s="238" t="s">
        <v>62</v>
      </c>
      <c r="P19" s="187" t="s">
        <v>170</v>
      </c>
    </row>
    <row r="20" spans="1:20" ht="17.25" thickBot="1">
      <c r="A20" s="183" t="s">
        <v>166</v>
      </c>
      <c r="B20" s="179">
        <v>49899.68</v>
      </c>
      <c r="C20" s="179">
        <f t="shared" si="3"/>
        <v>49899.68</v>
      </c>
      <c r="D20" s="179">
        <f t="shared" si="3"/>
        <v>49899.68</v>
      </c>
      <c r="E20" s="179">
        <f t="shared" si="3"/>
        <v>49899.68</v>
      </c>
      <c r="F20" s="184">
        <f t="shared" si="1"/>
        <v>0</v>
      </c>
      <c r="G20" s="185">
        <f t="shared" si="1"/>
        <v>0</v>
      </c>
      <c r="H20" s="185">
        <f t="shared" si="1"/>
        <v>0</v>
      </c>
      <c r="I20" s="186">
        <f t="shared" si="2"/>
        <v>0</v>
      </c>
      <c r="J20" s="238" t="s">
        <v>162</v>
      </c>
      <c r="K20" s="238" t="s">
        <v>162</v>
      </c>
      <c r="L20" s="238" t="s">
        <v>162</v>
      </c>
      <c r="M20" s="238" t="s">
        <v>162</v>
      </c>
      <c r="N20" s="238" t="s">
        <v>62</v>
      </c>
      <c r="O20" s="238" t="s">
        <v>62</v>
      </c>
      <c r="P20" s="191"/>
      <c r="T20" s="177"/>
    </row>
    <row r="21" spans="1:20" ht="17.25" thickBot="1">
      <c r="A21" s="183" t="s">
        <v>167</v>
      </c>
      <c r="B21" s="179">
        <v>49287.45</v>
      </c>
      <c r="C21" s="179">
        <f t="shared" si="3"/>
        <v>49287.45</v>
      </c>
      <c r="D21" s="179">
        <f t="shared" si="3"/>
        <v>49287.45</v>
      </c>
      <c r="E21" s="179">
        <f t="shared" si="3"/>
        <v>49287.45</v>
      </c>
      <c r="F21" s="184">
        <f t="shared" si="1"/>
        <v>0</v>
      </c>
      <c r="G21" s="185">
        <f t="shared" si="1"/>
        <v>0</v>
      </c>
      <c r="H21" s="185">
        <f t="shared" si="1"/>
        <v>0</v>
      </c>
      <c r="I21" s="186">
        <f t="shared" si="2"/>
        <v>0</v>
      </c>
      <c r="J21" s="238" t="s">
        <v>162</v>
      </c>
      <c r="K21" s="238" t="s">
        <v>162</v>
      </c>
      <c r="L21" s="238" t="s">
        <v>162</v>
      </c>
      <c r="M21" s="238" t="s">
        <v>162</v>
      </c>
      <c r="N21" s="238" t="s">
        <v>62</v>
      </c>
      <c r="O21" s="238" t="s">
        <v>62</v>
      </c>
      <c r="P21" s="191"/>
    </row>
    <row r="22" spans="1:20" ht="17.25" thickBot="1">
      <c r="A22" s="183" t="s">
        <v>168</v>
      </c>
      <c r="B22" s="179">
        <v>49568.72</v>
      </c>
      <c r="C22" s="179">
        <f t="shared" si="3"/>
        <v>49568.72</v>
      </c>
      <c r="D22" s="179">
        <f t="shared" si="3"/>
        <v>49568.72</v>
      </c>
      <c r="E22" s="179">
        <f t="shared" si="3"/>
        <v>49568.72</v>
      </c>
      <c r="F22" s="184">
        <f t="shared" si="1"/>
        <v>0</v>
      </c>
      <c r="G22" s="185">
        <f t="shared" si="1"/>
        <v>0</v>
      </c>
      <c r="H22" s="185">
        <f t="shared" si="1"/>
        <v>0</v>
      </c>
      <c r="I22" s="186">
        <f t="shared" si="2"/>
        <v>0</v>
      </c>
      <c r="J22" s="238" t="s">
        <v>162</v>
      </c>
      <c r="K22" s="238" t="s">
        <v>162</v>
      </c>
      <c r="L22" s="238" t="s">
        <v>162</v>
      </c>
      <c r="M22" s="238" t="s">
        <v>162</v>
      </c>
      <c r="N22" s="238" t="s">
        <v>62</v>
      </c>
      <c r="O22" s="238" t="s">
        <v>62</v>
      </c>
      <c r="P22" s="191"/>
    </row>
    <row r="23" spans="1:20" ht="15.75" customHeight="1" thickBot="1">
      <c r="A23" s="178" t="s">
        <v>169</v>
      </c>
      <c r="B23" s="179">
        <v>48987.12</v>
      </c>
      <c r="C23" s="179">
        <f t="shared" si="3"/>
        <v>48987.12</v>
      </c>
      <c r="D23" s="179">
        <f t="shared" si="3"/>
        <v>48987.12</v>
      </c>
      <c r="E23" s="179">
        <f t="shared" si="3"/>
        <v>48987.12</v>
      </c>
      <c r="F23" s="180">
        <f t="shared" si="1"/>
        <v>0</v>
      </c>
      <c r="G23" s="181">
        <f t="shared" si="1"/>
        <v>0</v>
      </c>
      <c r="H23" s="181">
        <f t="shared" si="1"/>
        <v>0</v>
      </c>
      <c r="I23" s="182">
        <f t="shared" si="2"/>
        <v>0</v>
      </c>
      <c r="J23" s="238" t="s">
        <v>162</v>
      </c>
      <c r="K23" s="238" t="s">
        <v>162</v>
      </c>
      <c r="L23" s="238" t="s">
        <v>162</v>
      </c>
      <c r="M23" s="238" t="s">
        <v>162</v>
      </c>
      <c r="N23" s="238" t="s">
        <v>62</v>
      </c>
      <c r="O23" s="238" t="s">
        <v>62</v>
      </c>
      <c r="P23" s="191"/>
    </row>
    <row r="24" spans="1:20" ht="17.25" thickBot="1">
      <c r="A24" s="183" t="s">
        <v>171</v>
      </c>
      <c r="B24" s="179">
        <v>57798.6</v>
      </c>
      <c r="C24" s="179">
        <f t="shared" si="3"/>
        <v>57798.6</v>
      </c>
      <c r="D24" s="179">
        <f t="shared" si="3"/>
        <v>57798.6</v>
      </c>
      <c r="E24" s="179">
        <f t="shared" si="3"/>
        <v>57798.6</v>
      </c>
      <c r="F24" s="184">
        <f t="shared" si="1"/>
        <v>0</v>
      </c>
      <c r="G24" s="185">
        <f t="shared" si="1"/>
        <v>0</v>
      </c>
      <c r="H24" s="185">
        <f t="shared" si="1"/>
        <v>0</v>
      </c>
      <c r="I24" s="186">
        <f t="shared" si="2"/>
        <v>0</v>
      </c>
      <c r="J24" s="238" t="s">
        <v>162</v>
      </c>
      <c r="K24" s="238" t="s">
        <v>162</v>
      </c>
      <c r="L24" s="238" t="s">
        <v>162</v>
      </c>
      <c r="M24" s="238" t="s">
        <v>162</v>
      </c>
      <c r="N24" s="238" t="s">
        <v>62</v>
      </c>
      <c r="O24" s="238" t="s">
        <v>62</v>
      </c>
      <c r="P24" s="191"/>
    </row>
    <row r="25" spans="1:20" ht="17.25" thickBot="1">
      <c r="A25" s="183" t="s">
        <v>172</v>
      </c>
      <c r="B25" s="179">
        <v>57001.599999999999</v>
      </c>
      <c r="C25" s="179">
        <f t="shared" si="3"/>
        <v>57001.599999999999</v>
      </c>
      <c r="D25" s="179">
        <f t="shared" si="3"/>
        <v>57001.599999999999</v>
      </c>
      <c r="E25" s="179">
        <f t="shared" si="3"/>
        <v>57001.599999999999</v>
      </c>
      <c r="F25" s="184">
        <f t="shared" si="1"/>
        <v>0</v>
      </c>
      <c r="G25" s="185">
        <f t="shared" si="1"/>
        <v>0</v>
      </c>
      <c r="H25" s="185">
        <f t="shared" si="1"/>
        <v>0</v>
      </c>
      <c r="I25" s="186">
        <f t="shared" si="2"/>
        <v>0</v>
      </c>
      <c r="J25" s="238" t="s">
        <v>162</v>
      </c>
      <c r="K25" s="238" t="s">
        <v>162</v>
      </c>
      <c r="L25" s="238" t="s">
        <v>162</v>
      </c>
      <c r="M25" s="238" t="s">
        <v>162</v>
      </c>
      <c r="N25" s="238" t="s">
        <v>62</v>
      </c>
      <c r="O25" s="238" t="s">
        <v>62</v>
      </c>
      <c r="P25" s="191"/>
    </row>
    <row r="26" spans="1:20" ht="17.25" thickBot="1">
      <c r="A26" s="183" t="s">
        <v>173</v>
      </c>
      <c r="B26" s="179">
        <v>68258.97</v>
      </c>
      <c r="C26" s="179">
        <f t="shared" si="3"/>
        <v>68258.97</v>
      </c>
      <c r="D26" s="179">
        <f t="shared" si="3"/>
        <v>68258.97</v>
      </c>
      <c r="E26" s="179">
        <f t="shared" si="3"/>
        <v>68258.97</v>
      </c>
      <c r="F26" s="184">
        <f t="shared" si="1"/>
        <v>0</v>
      </c>
      <c r="G26" s="185">
        <f t="shared" si="1"/>
        <v>0</v>
      </c>
      <c r="H26" s="185">
        <f t="shared" si="1"/>
        <v>0</v>
      </c>
      <c r="I26" s="186">
        <f t="shared" si="2"/>
        <v>0</v>
      </c>
      <c r="J26" s="238" t="s">
        <v>162</v>
      </c>
      <c r="K26" s="238" t="s">
        <v>162</v>
      </c>
      <c r="L26" s="238" t="s">
        <v>162</v>
      </c>
      <c r="M26" s="238" t="s">
        <v>162</v>
      </c>
      <c r="N26" s="238" t="s">
        <v>62</v>
      </c>
      <c r="O26" s="238" t="s">
        <v>62</v>
      </c>
      <c r="P26" s="191"/>
    </row>
    <row r="27" spans="1:20" ht="17.25" thickBot="1">
      <c r="A27" s="241" t="s">
        <v>174</v>
      </c>
      <c r="B27" s="179">
        <v>71969.679999999993</v>
      </c>
      <c r="C27" s="179">
        <f t="shared" si="3"/>
        <v>71969.679999999993</v>
      </c>
      <c r="D27" s="179">
        <f t="shared" si="3"/>
        <v>71969.679999999993</v>
      </c>
      <c r="E27" s="179">
        <f t="shared" si="3"/>
        <v>71969.679999999993</v>
      </c>
      <c r="F27" s="242">
        <f t="shared" si="1"/>
        <v>0</v>
      </c>
      <c r="G27" s="243">
        <f t="shared" si="1"/>
        <v>0</v>
      </c>
      <c r="H27" s="243">
        <f t="shared" si="1"/>
        <v>0</v>
      </c>
      <c r="I27" s="237">
        <f t="shared" si="2"/>
        <v>0</v>
      </c>
      <c r="J27" s="238" t="s">
        <v>162</v>
      </c>
      <c r="K27" s="238" t="s">
        <v>162</v>
      </c>
      <c r="L27" s="238" t="s">
        <v>162</v>
      </c>
      <c r="M27" s="238" t="s">
        <v>162</v>
      </c>
      <c r="N27" s="238" t="s">
        <v>62</v>
      </c>
      <c r="O27" s="238" t="s">
        <v>62</v>
      </c>
      <c r="P27" s="191"/>
    </row>
    <row r="28" spans="1:20" ht="17.25" thickBot="1">
      <c r="A28" s="244"/>
      <c r="B28" s="245"/>
      <c r="C28" s="188"/>
      <c r="D28" s="188"/>
      <c r="E28" s="189"/>
      <c r="F28" s="245"/>
      <c r="G28" s="188"/>
      <c r="H28" s="188"/>
      <c r="I28" s="190"/>
      <c r="J28" s="239"/>
      <c r="K28" s="239"/>
      <c r="L28" s="239"/>
      <c r="M28" s="239"/>
      <c r="N28" s="239"/>
      <c r="O28" s="239"/>
      <c r="P28" s="191"/>
    </row>
    <row r="29" spans="1:20" ht="18" thickTop="1" thickBot="1">
      <c r="A29" s="192" t="s">
        <v>175</v>
      </c>
      <c r="B29" s="193">
        <f>SUM(B16:B27)</f>
        <v>686501.91999999993</v>
      </c>
      <c r="C29" s="194">
        <f>SUM(C16:C27)</f>
        <v>686501.91999999993</v>
      </c>
      <c r="D29" s="194">
        <f>SUM(D16:D27)</f>
        <v>691501.91999999993</v>
      </c>
      <c r="E29" s="195">
        <f>SUM(E16:E27)</f>
        <v>686501.91999999993</v>
      </c>
      <c r="F29" s="193">
        <f t="shared" si="1"/>
        <v>0</v>
      </c>
      <c r="G29" s="194">
        <f t="shared" si="1"/>
        <v>-5000</v>
      </c>
      <c r="H29" s="194">
        <f t="shared" si="1"/>
        <v>5000</v>
      </c>
      <c r="I29" s="196">
        <f t="shared" si="2"/>
        <v>0</v>
      </c>
      <c r="J29" s="240"/>
      <c r="K29" s="240"/>
      <c r="L29" s="240"/>
      <c r="M29" s="240"/>
      <c r="N29" s="240"/>
      <c r="O29" s="240"/>
      <c r="P29" s="197"/>
    </row>
    <row r="30" spans="1:20" ht="17.25" thickBot="1">
      <c r="A30" s="198" t="s">
        <v>176</v>
      </c>
      <c r="B30" s="199">
        <v>691501.92</v>
      </c>
      <c r="C30" s="200">
        <f>B30</f>
        <v>691501.92</v>
      </c>
      <c r="D30" s="200">
        <f>C30</f>
        <v>691501.92</v>
      </c>
      <c r="E30" s="201">
        <f>D30</f>
        <v>691501.92</v>
      </c>
      <c r="F30" s="202"/>
      <c r="G30" s="202"/>
      <c r="H30" s="202"/>
      <c r="I30" s="202"/>
      <c r="J30" s="203"/>
      <c r="K30" s="203"/>
      <c r="L30" s="203"/>
      <c r="M30" s="203"/>
      <c r="N30" s="203"/>
      <c r="O30" s="203"/>
      <c r="P30" s="203"/>
    </row>
    <row r="31" spans="1:20" ht="18" thickTop="1" thickBot="1">
      <c r="A31" s="204" t="s">
        <v>177</v>
      </c>
      <c r="B31" s="205">
        <f>B29-B30</f>
        <v>-5000.0000000001164</v>
      </c>
      <c r="C31" s="206">
        <f>C29-C30</f>
        <v>-5000.0000000001164</v>
      </c>
      <c r="D31" s="206">
        <f>D29-D30</f>
        <v>0</v>
      </c>
      <c r="E31" s="207">
        <f>E29-E30</f>
        <v>-5000.0000000001164</v>
      </c>
      <c r="F31" s="203"/>
      <c r="G31" s="203"/>
      <c r="H31" s="203"/>
      <c r="I31" s="203"/>
      <c r="J31" s="203"/>
      <c r="K31" s="203"/>
      <c r="L31" s="203"/>
      <c r="M31" s="203"/>
      <c r="N31" s="203"/>
      <c r="O31" s="203"/>
      <c r="P31" s="203"/>
    </row>
    <row r="32" spans="1:20">
      <c r="A32" s="24"/>
      <c r="B32" s="24"/>
      <c r="C32" s="24"/>
      <c r="D32" s="24"/>
      <c r="E32" s="24"/>
      <c r="F32" s="203"/>
      <c r="G32" s="203"/>
      <c r="H32" s="203"/>
      <c r="I32" s="203"/>
      <c r="J32" s="203"/>
      <c r="K32" s="203"/>
      <c r="L32" s="203"/>
      <c r="M32" s="203"/>
      <c r="N32" s="203"/>
      <c r="O32" s="203"/>
      <c r="P32" s="203"/>
    </row>
    <row r="33" spans="1:16" ht="17.25" thickBot="1">
      <c r="A33" s="24"/>
      <c r="B33" s="24"/>
      <c r="C33" s="24"/>
      <c r="D33" s="24"/>
      <c r="E33" s="24"/>
      <c r="F33" s="203"/>
      <c r="G33" s="203"/>
      <c r="H33" s="203"/>
      <c r="I33" s="203"/>
      <c r="J33" s="203"/>
      <c r="K33" s="203"/>
      <c r="L33" s="203"/>
      <c r="M33" s="203"/>
      <c r="N33" s="203"/>
      <c r="O33" s="203"/>
      <c r="P33" s="203"/>
    </row>
    <row r="34" spans="1:16">
      <c r="A34" s="24"/>
      <c r="B34" s="24"/>
      <c r="C34" s="24"/>
      <c r="D34" s="24"/>
      <c r="E34" s="24"/>
      <c r="F34" s="203"/>
      <c r="G34" s="203"/>
      <c r="H34" s="203"/>
      <c r="I34" s="203"/>
      <c r="J34" s="203"/>
      <c r="K34" s="203"/>
      <c r="L34" s="203"/>
      <c r="M34" s="203"/>
      <c r="N34" s="304" t="s">
        <v>21</v>
      </c>
      <c r="O34" s="305"/>
      <c r="P34" s="203"/>
    </row>
    <row r="35" spans="1:16">
      <c r="A35" s="208" t="s">
        <v>178</v>
      </c>
      <c r="B35" s="24"/>
      <c r="C35" s="24"/>
      <c r="D35" s="24"/>
      <c r="E35" s="24"/>
      <c r="F35" s="203"/>
      <c r="G35" s="203"/>
      <c r="H35" s="203"/>
      <c r="I35" s="203"/>
      <c r="J35" s="203"/>
      <c r="K35" s="203"/>
      <c r="L35" s="203"/>
      <c r="M35" s="203"/>
      <c r="N35" s="306"/>
      <c r="O35" s="307"/>
      <c r="P35" s="203"/>
    </row>
    <row r="36" spans="1:16">
      <c r="A36" s="209" t="s">
        <v>151</v>
      </c>
      <c r="B36" s="24" t="s">
        <v>179</v>
      </c>
      <c r="C36" s="24"/>
      <c r="D36" s="24"/>
      <c r="E36" s="24"/>
      <c r="F36" s="203"/>
      <c r="G36" s="203"/>
      <c r="H36" s="203"/>
      <c r="I36" s="203"/>
      <c r="J36" s="203"/>
      <c r="K36" s="203"/>
      <c r="L36" s="203"/>
      <c r="M36" s="203"/>
      <c r="N36" s="306"/>
      <c r="O36" s="307"/>
      <c r="P36" s="203"/>
    </row>
    <row r="37" spans="1:16" ht="17.25" thickBot="1">
      <c r="A37" s="209" t="s">
        <v>152</v>
      </c>
      <c r="B37" s="24" t="s">
        <v>180</v>
      </c>
      <c r="C37" s="24"/>
      <c r="D37" s="24"/>
      <c r="E37" s="24"/>
      <c r="F37" s="203"/>
      <c r="G37" s="203"/>
      <c r="H37" s="203"/>
      <c r="I37" s="203"/>
      <c r="J37" s="203"/>
      <c r="K37" s="203"/>
      <c r="L37" s="203"/>
      <c r="M37" s="203"/>
      <c r="N37" s="308"/>
      <c r="O37" s="309"/>
      <c r="P37" s="203"/>
    </row>
    <row r="38" spans="1:16">
      <c r="A38" s="209" t="s">
        <v>153</v>
      </c>
      <c r="B38" s="24" t="s">
        <v>181</v>
      </c>
      <c r="C38" s="24"/>
      <c r="D38" s="24"/>
      <c r="E38" s="24"/>
      <c r="F38" s="203"/>
      <c r="G38" s="203"/>
      <c r="H38" s="203"/>
      <c r="I38" s="203"/>
      <c r="J38" s="203"/>
      <c r="K38" s="203"/>
      <c r="L38" s="203"/>
      <c r="M38" s="203"/>
      <c r="N38" s="203"/>
      <c r="O38" s="203"/>
      <c r="P38" s="203"/>
    </row>
    <row r="39" spans="1:16">
      <c r="A39" s="209" t="s">
        <v>154</v>
      </c>
      <c r="B39" s="24" t="s">
        <v>182</v>
      </c>
      <c r="C39" s="24"/>
      <c r="D39" s="24"/>
      <c r="E39" s="24"/>
      <c r="F39" s="203"/>
      <c r="G39" s="203"/>
      <c r="H39" s="203"/>
      <c r="I39" s="203"/>
      <c r="J39" s="203"/>
      <c r="K39" s="203"/>
      <c r="L39" s="203"/>
      <c r="M39" s="203"/>
      <c r="N39" s="203"/>
      <c r="O39" s="203"/>
      <c r="P39" s="203"/>
    </row>
    <row r="40" spans="1:16">
      <c r="A40" s="209" t="s">
        <v>155</v>
      </c>
      <c r="B40" s="24" t="s">
        <v>183</v>
      </c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</row>
    <row r="41" spans="1:16">
      <c r="A41" s="209" t="s">
        <v>156</v>
      </c>
      <c r="B41" s="24" t="s">
        <v>184</v>
      </c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</row>
    <row r="42" spans="1:16">
      <c r="A42" s="24"/>
      <c r="B42" s="24"/>
      <c r="C42" s="24"/>
      <c r="D42" s="210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</row>
    <row r="43" spans="1:16">
      <c r="A43" s="24"/>
      <c r="B43" s="24"/>
      <c r="C43" s="24"/>
      <c r="D43" s="211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</row>
    <row r="45" spans="1:16">
      <c r="D45" s="212"/>
      <c r="E45" s="213" t="s">
        <v>185</v>
      </c>
    </row>
    <row r="46" spans="1:16">
      <c r="D46" s="214" t="s">
        <v>162</v>
      </c>
      <c r="E46" s="215" t="s">
        <v>186</v>
      </c>
    </row>
    <row r="47" spans="1:16">
      <c r="D47" s="214" t="s">
        <v>60</v>
      </c>
      <c r="E47" s="215" t="s">
        <v>187</v>
      </c>
    </row>
    <row r="48" spans="1:16">
      <c r="D48" s="214" t="s">
        <v>62</v>
      </c>
      <c r="E48" s="215" t="s">
        <v>188</v>
      </c>
    </row>
    <row r="49" spans="4:5">
      <c r="D49" s="216" t="s">
        <v>58</v>
      </c>
      <c r="E49" s="153" t="s">
        <v>189</v>
      </c>
    </row>
  </sheetData>
  <mergeCells count="11">
    <mergeCell ref="N34:O37"/>
    <mergeCell ref="F13:F14"/>
    <mergeCell ref="G13:G14"/>
    <mergeCell ref="H13:H14"/>
    <mergeCell ref="I13:I14"/>
    <mergeCell ref="A1:O1"/>
    <mergeCell ref="A4:O4"/>
    <mergeCell ref="A12:A14"/>
    <mergeCell ref="B12:E12"/>
    <mergeCell ref="F12:I12"/>
    <mergeCell ref="J12:O12"/>
  </mergeCells>
  <hyperlinks>
    <hyperlink ref="P19" location="E.1!A1" display="E.1"/>
  </hyperlinks>
  <pageMargins left="0.7" right="0.7" top="0.75" bottom="0.75" header="0.3" footer="0.3"/>
  <pageSetup paperSize="9" orientation="portrait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7"/>
  <sheetViews>
    <sheetView showGridLines="0" zoomScale="90" zoomScaleNormal="90" zoomScaleSheetLayoutView="90" workbookViewId="0"/>
  </sheetViews>
  <sheetFormatPr baseColWidth="10" defaultRowHeight="15"/>
  <cols>
    <col min="2" max="2" width="33.140625" customWidth="1"/>
    <col min="3" max="3" width="9.5703125" customWidth="1"/>
    <col min="6" max="6" width="38.140625" customWidth="1"/>
  </cols>
  <sheetData>
    <row r="2" spans="1:13">
      <c r="B2" s="322" t="s">
        <v>246</v>
      </c>
      <c r="C2" s="322"/>
      <c r="D2" s="322"/>
      <c r="E2" s="322"/>
      <c r="F2" s="322"/>
    </row>
    <row r="3" spans="1:13">
      <c r="B3" s="322" t="s">
        <v>247</v>
      </c>
      <c r="C3" s="322"/>
      <c r="D3" s="322"/>
    </row>
    <row r="4" spans="1:13" ht="15.75">
      <c r="A4" s="319"/>
      <c r="B4" s="319"/>
      <c r="C4" s="319"/>
      <c r="D4" s="319"/>
      <c r="E4" s="319"/>
      <c r="F4" s="319"/>
    </row>
    <row r="5" spans="1:13" ht="20.25">
      <c r="A5" s="323" t="s">
        <v>242</v>
      </c>
      <c r="B5" s="323"/>
      <c r="C5" s="323"/>
      <c r="D5" s="323"/>
      <c r="E5" s="323"/>
      <c r="F5" s="323"/>
      <c r="I5" s="319"/>
      <c r="J5" s="319"/>
      <c r="K5" s="319"/>
      <c r="L5" s="319"/>
      <c r="M5" s="319"/>
    </row>
    <row r="7" spans="1:13" ht="18.75">
      <c r="A7" s="52"/>
      <c r="B7" s="53"/>
      <c r="C7" s="53"/>
    </row>
    <row r="8" spans="1:13">
      <c r="A8" s="54"/>
    </row>
    <row r="9" spans="1:13" ht="21" customHeight="1">
      <c r="A9" s="55"/>
    </row>
    <row r="10" spans="1:13" ht="15.75">
      <c r="A10" s="56"/>
      <c r="B10" s="57"/>
      <c r="C10" s="57"/>
      <c r="H10" s="319"/>
      <c r="I10" s="319"/>
      <c r="J10" s="319"/>
      <c r="K10" s="319"/>
      <c r="L10" s="319"/>
      <c r="M10" s="319"/>
    </row>
    <row r="12" spans="1:13">
      <c r="A12" s="58" t="s">
        <v>252</v>
      </c>
      <c r="B12" s="59"/>
      <c r="C12" s="60"/>
      <c r="D12" s="60"/>
      <c r="E12" s="60"/>
      <c r="F12" s="61"/>
    </row>
    <row r="13" spans="1:13">
      <c r="A13" s="58" t="s">
        <v>248</v>
      </c>
      <c r="B13" s="61"/>
      <c r="C13" t="s">
        <v>88</v>
      </c>
      <c r="D13" s="60"/>
    </row>
    <row r="14" spans="1:13" ht="15.75" customHeight="1">
      <c r="A14" s="58" t="s">
        <v>249</v>
      </c>
      <c r="B14" s="61"/>
      <c r="C14" s="59" t="s">
        <v>250</v>
      </c>
      <c r="E14" s="320" t="s">
        <v>251</v>
      </c>
      <c r="F14" s="321"/>
    </row>
    <row r="15" spans="1:13">
      <c r="A15" s="62" t="s">
        <v>89</v>
      </c>
      <c r="B15" s="63"/>
      <c r="C15" s="64"/>
      <c r="D15" s="63" t="s">
        <v>90</v>
      </c>
      <c r="E15" s="63"/>
      <c r="F15" s="64"/>
    </row>
    <row r="16" spans="1:13" s="17" customFormat="1">
      <c r="A16" s="65" t="s">
        <v>91</v>
      </c>
      <c r="B16" s="66"/>
      <c r="C16" s="67"/>
      <c r="D16" s="68" t="s">
        <v>92</v>
      </c>
      <c r="E16" s="66"/>
      <c r="F16" s="69"/>
    </row>
    <row r="17" spans="1:8" ht="26.25">
      <c r="A17" s="70" t="s">
        <v>93</v>
      </c>
      <c r="B17" s="71" t="s">
        <v>94</v>
      </c>
      <c r="C17" s="72" t="s">
        <v>95</v>
      </c>
      <c r="D17" s="73" t="s">
        <v>96</v>
      </c>
      <c r="E17" s="72" t="s">
        <v>97</v>
      </c>
      <c r="F17" s="74" t="s">
        <v>98</v>
      </c>
    </row>
    <row r="18" spans="1:8">
      <c r="A18" s="70">
        <v>340</v>
      </c>
      <c r="B18" s="70" t="s">
        <v>245</v>
      </c>
      <c r="C18" s="75">
        <v>5000</v>
      </c>
      <c r="D18" s="70"/>
      <c r="E18" s="70"/>
      <c r="F18" s="75">
        <v>5000</v>
      </c>
    </row>
    <row r="19" spans="1:8">
      <c r="A19" s="70"/>
      <c r="B19" s="70"/>
      <c r="C19" s="70"/>
      <c r="D19" s="70"/>
      <c r="E19" s="70"/>
      <c r="F19" s="70"/>
      <c r="H19" s="224"/>
    </row>
    <row r="20" spans="1:8">
      <c r="A20" s="70"/>
      <c r="B20" s="70"/>
      <c r="C20" s="70"/>
      <c r="D20" s="70"/>
      <c r="E20" s="70"/>
      <c r="F20" s="70"/>
    </row>
    <row r="21" spans="1:8">
      <c r="A21" s="70"/>
      <c r="B21" s="70"/>
      <c r="C21" s="70"/>
      <c r="D21" s="70"/>
      <c r="E21" s="70"/>
      <c r="F21" s="70"/>
    </row>
    <row r="22" spans="1:8">
      <c r="A22" s="218" t="s">
        <v>241</v>
      </c>
      <c r="B22" s="219"/>
      <c r="C22" s="70" t="s">
        <v>99</v>
      </c>
      <c r="D22" s="70" t="s">
        <v>100</v>
      </c>
      <c r="E22" s="70" t="s">
        <v>100</v>
      </c>
      <c r="F22" s="220">
        <v>5000</v>
      </c>
    </row>
    <row r="23" spans="1:8">
      <c r="A23" s="76"/>
      <c r="B23" s="77"/>
      <c r="C23" s="78" t="s">
        <v>124</v>
      </c>
      <c r="D23" s="78"/>
      <c r="E23" s="78"/>
      <c r="F23" s="221">
        <f>F22*0.13</f>
        <v>650</v>
      </c>
    </row>
    <row r="24" spans="1:8">
      <c r="A24" s="79" t="s">
        <v>101</v>
      </c>
      <c r="B24" s="80"/>
      <c r="C24" s="81" t="s">
        <v>102</v>
      </c>
      <c r="D24" s="61"/>
      <c r="E24" s="70"/>
      <c r="F24" s="222">
        <f>F22+F23</f>
        <v>5650</v>
      </c>
    </row>
    <row r="25" spans="1:8">
      <c r="A25" s="82"/>
      <c r="B25" s="83"/>
      <c r="C25" s="59" t="s">
        <v>243</v>
      </c>
      <c r="D25" s="61"/>
      <c r="E25" s="70"/>
      <c r="F25" s="84" t="s">
        <v>100</v>
      </c>
    </row>
    <row r="26" spans="1:8" ht="28.5" customHeight="1">
      <c r="A26" s="85" t="s">
        <v>103</v>
      </c>
      <c r="B26" s="86" t="s">
        <v>104</v>
      </c>
      <c r="C26" s="57" t="s">
        <v>105</v>
      </c>
      <c r="D26" s="61"/>
      <c r="E26" s="70"/>
      <c r="F26" s="84" t="s">
        <v>100</v>
      </c>
    </row>
    <row r="27" spans="1:8">
      <c r="A27" s="87" t="s">
        <v>106</v>
      </c>
      <c r="B27" s="86" t="s">
        <v>107</v>
      </c>
      <c r="C27" s="58"/>
      <c r="D27" s="61"/>
      <c r="E27" s="70"/>
      <c r="F27" s="84"/>
    </row>
    <row r="28" spans="1:8">
      <c r="A28" s="87" t="s">
        <v>108</v>
      </c>
      <c r="B28" s="86" t="s">
        <v>109</v>
      </c>
      <c r="C28" s="88" t="s">
        <v>244</v>
      </c>
      <c r="D28" s="89"/>
      <c r="E28" s="90"/>
      <c r="F28" s="223">
        <f>F24</f>
        <v>5650</v>
      </c>
    </row>
    <row r="29" spans="1:8" ht="2.25" customHeight="1">
      <c r="A29" s="91" t="s">
        <v>110</v>
      </c>
      <c r="B29" s="92" t="s">
        <v>111</v>
      </c>
    </row>
    <row r="30" spans="1:8">
      <c r="C30" s="93"/>
    </row>
    <row r="31" spans="1:8">
      <c r="A31" s="94"/>
      <c r="B31" s="94"/>
      <c r="C31" s="93"/>
    </row>
    <row r="32" spans="1:8" ht="15.75" thickBot="1"/>
    <row r="33" spans="1:6">
      <c r="A33" s="95" t="s">
        <v>112</v>
      </c>
      <c r="B33" s="96"/>
    </row>
    <row r="34" spans="1:6">
      <c r="A34" s="97" t="s">
        <v>113</v>
      </c>
      <c r="B34" s="98"/>
    </row>
    <row r="35" spans="1:6">
      <c r="A35" s="97" t="s">
        <v>114</v>
      </c>
      <c r="B35" s="99"/>
    </row>
    <row r="36" spans="1:6" ht="15.75" thickBot="1">
      <c r="A36" s="100" t="s">
        <v>115</v>
      </c>
      <c r="B36" s="101"/>
    </row>
    <row r="37" spans="1:6" ht="15.75" thickBot="1">
      <c r="A37" s="102"/>
      <c r="B37" s="102"/>
    </row>
    <row r="38" spans="1:6">
      <c r="A38" s="95" t="s">
        <v>116</v>
      </c>
      <c r="B38" s="103"/>
    </row>
    <row r="39" spans="1:6" ht="15.75" thickBot="1">
      <c r="A39" s="100" t="s">
        <v>117</v>
      </c>
      <c r="B39" s="104"/>
    </row>
    <row r="40" spans="1:6">
      <c r="A40" s="105"/>
      <c r="B40" s="105"/>
    </row>
    <row r="41" spans="1:6">
      <c r="A41" s="105"/>
      <c r="B41" s="105"/>
      <c r="D41" t="s">
        <v>118</v>
      </c>
    </row>
    <row r="42" spans="1:6">
      <c r="D42" t="s">
        <v>119</v>
      </c>
    </row>
    <row r="44" spans="1:6" ht="15.75" thickBot="1"/>
    <row r="45" spans="1:6">
      <c r="F45" s="316" t="s">
        <v>120</v>
      </c>
    </row>
    <row r="46" spans="1:6">
      <c r="F46" s="317"/>
    </row>
    <row r="47" spans="1:6" ht="15.75" thickBot="1">
      <c r="F47" s="318"/>
    </row>
  </sheetData>
  <mergeCells count="8">
    <mergeCell ref="F45:F47"/>
    <mergeCell ref="I5:M5"/>
    <mergeCell ref="E14:F14"/>
    <mergeCell ref="B2:F2"/>
    <mergeCell ref="B3:D3"/>
    <mergeCell ref="A4:F4"/>
    <mergeCell ref="A5:F5"/>
    <mergeCell ref="H10:M10"/>
  </mergeCells>
  <hyperlinks>
    <hyperlink ref="F45:F47" location="'Hg 1'!A1" display="Hg 1.1"/>
  </hyperlinks>
  <pageMargins left="0.7" right="0.7" top="0.75" bottom="0.75" header="0.3" footer="0.3"/>
  <pageSetup scale="81" orientation="portrait" r:id="rId1"/>
  <colBreaks count="1" manualBreakCount="1">
    <brk id="7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Z50"/>
  <sheetViews>
    <sheetView topLeftCell="D1" zoomScale="90" zoomScaleNormal="90" workbookViewId="0">
      <selection activeCell="Y18" sqref="Y18"/>
    </sheetView>
  </sheetViews>
  <sheetFormatPr baseColWidth="10" defaultRowHeight="15"/>
  <cols>
    <col min="1" max="1" width="24.42578125" customWidth="1"/>
    <col min="3" max="3" width="17.140625" customWidth="1"/>
    <col min="10" max="10" width="13.7109375" customWidth="1"/>
    <col min="11" max="11" width="16.42578125" customWidth="1"/>
    <col min="14" max="14" width="16.5703125" customWidth="1"/>
    <col min="15" max="16" width="2.42578125" bestFit="1" customWidth="1"/>
    <col min="17" max="17" width="2.28515625" bestFit="1" customWidth="1"/>
    <col min="18" max="19" width="2.42578125" bestFit="1" customWidth="1"/>
    <col min="20" max="20" width="2.140625" bestFit="1" customWidth="1"/>
    <col min="21" max="22" width="2.42578125" bestFit="1" customWidth="1"/>
    <col min="23" max="23" width="2" bestFit="1" customWidth="1"/>
  </cols>
  <sheetData>
    <row r="3" spans="2:25" ht="23.25"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</row>
    <row r="4" spans="2:25" ht="23.25"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</row>
    <row r="5" spans="2:25" ht="23.25">
      <c r="B5" s="111"/>
      <c r="C5" s="111"/>
      <c r="D5" s="111"/>
      <c r="E5" s="111"/>
      <c r="F5" s="111"/>
      <c r="G5" s="111"/>
      <c r="H5" s="111"/>
    </row>
    <row r="6" spans="2:25">
      <c r="B6" s="112"/>
      <c r="C6" s="112"/>
      <c r="D6" s="112"/>
      <c r="E6" s="112"/>
      <c r="F6" s="113"/>
      <c r="G6" s="114" t="s">
        <v>134</v>
      </c>
      <c r="H6" s="114"/>
      <c r="M6" s="34" t="s">
        <v>49</v>
      </c>
      <c r="N6" s="34" t="s">
        <v>63</v>
      </c>
    </row>
    <row r="7" spans="2:25">
      <c r="B7" s="115" t="s">
        <v>135</v>
      </c>
      <c r="C7" s="116"/>
      <c r="D7" s="117" t="s">
        <v>237</v>
      </c>
      <c r="E7" s="117"/>
      <c r="F7" s="117"/>
      <c r="G7" s="116"/>
      <c r="H7" s="116"/>
      <c r="M7" s="34" t="s">
        <v>52</v>
      </c>
      <c r="N7" s="34" t="s">
        <v>236</v>
      </c>
    </row>
    <row r="8" spans="2:25">
      <c r="B8" s="115" t="s">
        <v>48</v>
      </c>
      <c r="C8" s="116"/>
      <c r="D8" s="118">
        <v>41345</v>
      </c>
      <c r="E8" s="117"/>
      <c r="F8" s="117"/>
      <c r="G8" s="33"/>
      <c r="H8" s="33"/>
    </row>
    <row r="9" spans="2:25">
      <c r="B9" s="119" t="s">
        <v>50</v>
      </c>
      <c r="C9" s="119"/>
      <c r="D9" s="117" t="s">
        <v>136</v>
      </c>
      <c r="E9" s="117"/>
      <c r="F9" s="117"/>
      <c r="G9" s="33"/>
      <c r="H9" s="33"/>
    </row>
    <row r="10" spans="2:25">
      <c r="B10" s="120" t="s">
        <v>137</v>
      </c>
      <c r="D10" t="s">
        <v>190</v>
      </c>
    </row>
    <row r="14" spans="2:25" ht="15.75" thickBot="1">
      <c r="B14" s="142"/>
      <c r="C14" s="139" t="s">
        <v>191</v>
      </c>
      <c r="D14" s="139" t="s">
        <v>33</v>
      </c>
      <c r="E14" s="331" t="s">
        <v>255</v>
      </c>
      <c r="F14" s="331"/>
      <c r="G14" s="331"/>
      <c r="H14" s="331"/>
      <c r="I14" s="122"/>
      <c r="J14" s="331" t="s">
        <v>192</v>
      </c>
      <c r="K14" s="331"/>
      <c r="L14" s="331"/>
      <c r="M14" s="331"/>
      <c r="N14" s="122"/>
      <c r="O14" s="332" t="s">
        <v>57</v>
      </c>
      <c r="P14" s="332"/>
      <c r="Q14" s="332"/>
      <c r="R14" s="332"/>
      <c r="S14" s="332"/>
      <c r="T14" s="332"/>
      <c r="U14" s="332"/>
      <c r="V14" s="332"/>
      <c r="W14" s="332"/>
    </row>
    <row r="15" spans="2:25" ht="36.75" thickBot="1">
      <c r="B15" s="141" t="s">
        <v>193</v>
      </c>
      <c r="C15" s="140" t="s">
        <v>194</v>
      </c>
      <c r="D15" s="140" t="s">
        <v>195</v>
      </c>
      <c r="E15" s="143" t="s">
        <v>196</v>
      </c>
      <c r="F15" s="144" t="s">
        <v>197</v>
      </c>
      <c r="G15" s="144" t="s">
        <v>198</v>
      </c>
      <c r="H15" s="145" t="s">
        <v>199</v>
      </c>
      <c r="I15" s="124"/>
      <c r="J15" s="143" t="s">
        <v>196</v>
      </c>
      <c r="K15" s="143" t="s">
        <v>197</v>
      </c>
      <c r="L15" s="144" t="s">
        <v>198</v>
      </c>
      <c r="M15" s="145" t="s">
        <v>200</v>
      </c>
      <c r="N15" s="125" t="s">
        <v>201</v>
      </c>
      <c r="O15" s="123" t="s">
        <v>151</v>
      </c>
      <c r="P15" s="123" t="s">
        <v>152</v>
      </c>
      <c r="Q15" s="123" t="s">
        <v>153</v>
      </c>
      <c r="R15" s="123" t="s">
        <v>154</v>
      </c>
      <c r="S15" s="123" t="s">
        <v>155</v>
      </c>
      <c r="T15" s="123" t="s">
        <v>156</v>
      </c>
      <c r="U15" s="123" t="s">
        <v>202</v>
      </c>
      <c r="V15" s="123" t="s">
        <v>203</v>
      </c>
      <c r="W15" s="123" t="s">
        <v>204</v>
      </c>
      <c r="X15" s="126"/>
    </row>
    <row r="16" spans="2:25">
      <c r="B16" s="127" t="s">
        <v>65</v>
      </c>
      <c r="C16" s="128">
        <v>107030570631</v>
      </c>
      <c r="E16" s="129">
        <v>1248.6600000000001</v>
      </c>
      <c r="G16" s="129">
        <v>235.4</v>
      </c>
      <c r="H16" s="146">
        <f>+E16-F16+(-G16)</f>
        <v>1013.2600000000001</v>
      </c>
      <c r="J16" s="130">
        <f>E16</f>
        <v>1248.6600000000001</v>
      </c>
      <c r="L16" s="131">
        <f>SUM([2]Hoja1!$G$8:$H$8)</f>
        <v>235.4</v>
      </c>
      <c r="M16" s="147">
        <f>+J16-K16+(-L16)</f>
        <v>1013.2600000000001</v>
      </c>
      <c r="N16" s="131">
        <f>H16-M16</f>
        <v>0</v>
      </c>
      <c r="O16" s="132" t="s">
        <v>59</v>
      </c>
      <c r="P16" s="132" t="s">
        <v>59</v>
      </c>
      <c r="Q16" s="132" t="s">
        <v>59</v>
      </c>
      <c r="R16" s="132" t="s">
        <v>59</v>
      </c>
      <c r="S16" s="132" t="s">
        <v>59</v>
      </c>
      <c r="T16" s="132" t="s">
        <v>59</v>
      </c>
      <c r="U16" s="132" t="s">
        <v>59</v>
      </c>
      <c r="V16" s="132" t="s">
        <v>59</v>
      </c>
      <c r="W16" s="132" t="s">
        <v>59</v>
      </c>
      <c r="X16" s="133" t="s">
        <v>205</v>
      </c>
      <c r="Y16" s="132"/>
    </row>
    <row r="17" spans="2:26">
      <c r="B17" s="127" t="s">
        <v>66</v>
      </c>
      <c r="C17" s="128">
        <v>107030491881</v>
      </c>
      <c r="E17" s="129">
        <v>638.04999999999995</v>
      </c>
      <c r="F17" s="129"/>
      <c r="G17" s="129">
        <v>540.14</v>
      </c>
      <c r="H17" s="146">
        <f t="shared" ref="H17:H27" si="0">+E17-F17+(-G17)</f>
        <v>97.909999999999968</v>
      </c>
      <c r="J17" s="130">
        <f>E17</f>
        <v>638.04999999999995</v>
      </c>
      <c r="L17" s="131">
        <f>SUM([2]Hoja1!$G$9:$H$9)</f>
        <v>540.14</v>
      </c>
      <c r="M17" s="147">
        <f>+J17-K17+(-L17)</f>
        <v>97.909999999999968</v>
      </c>
      <c r="N17" s="131">
        <f>H17-M17</f>
        <v>0</v>
      </c>
      <c r="O17" s="132" t="s">
        <v>59</v>
      </c>
      <c r="P17" s="132" t="s">
        <v>59</v>
      </c>
      <c r="Q17" s="132" t="s">
        <v>59</v>
      </c>
      <c r="R17" s="132" t="s">
        <v>59</v>
      </c>
      <c r="S17" s="132" t="s">
        <v>59</v>
      </c>
      <c r="T17" s="132" t="s">
        <v>59</v>
      </c>
      <c r="U17" s="132" t="s">
        <v>59</v>
      </c>
      <c r="V17" s="132" t="s">
        <v>59</v>
      </c>
      <c r="W17" s="132" t="s">
        <v>59</v>
      </c>
      <c r="X17" s="134" t="s">
        <v>206</v>
      </c>
    </row>
    <row r="18" spans="2:26">
      <c r="B18" s="225" t="s">
        <v>67</v>
      </c>
      <c r="C18" s="128">
        <v>107030616761</v>
      </c>
      <c r="E18" s="129">
        <v>2592.9</v>
      </c>
      <c r="F18" s="129"/>
      <c r="G18" s="129">
        <v>506.11</v>
      </c>
      <c r="H18" s="146">
        <f t="shared" si="0"/>
        <v>2086.79</v>
      </c>
      <c r="J18" s="130">
        <f>E18+5000</f>
        <v>7592.9</v>
      </c>
      <c r="L18" s="131">
        <f>SUM([2]Hoja1!$G10:$H10)</f>
        <v>506.11</v>
      </c>
      <c r="M18" s="147">
        <f>+J18-K18+(-L18)</f>
        <v>7086.79</v>
      </c>
      <c r="N18" s="226">
        <f>H18-M18</f>
        <v>-5000</v>
      </c>
      <c r="O18" s="132" t="s">
        <v>59</v>
      </c>
      <c r="P18" s="132" t="s">
        <v>59</v>
      </c>
      <c r="Q18" s="132" t="s">
        <v>59</v>
      </c>
      <c r="R18" s="132" t="s">
        <v>59</v>
      </c>
      <c r="S18" s="132" t="s">
        <v>59</v>
      </c>
      <c r="T18" s="132" t="s">
        <v>59</v>
      </c>
      <c r="U18" s="132" t="s">
        <v>59</v>
      </c>
      <c r="V18" s="132" t="s">
        <v>59</v>
      </c>
      <c r="W18" s="132" t="s">
        <v>59</v>
      </c>
      <c r="X18" s="134" t="s">
        <v>207</v>
      </c>
    </row>
    <row r="19" spans="2:26">
      <c r="B19" s="127" t="s">
        <v>68</v>
      </c>
      <c r="C19" s="128">
        <v>107030421574</v>
      </c>
      <c r="E19" s="129">
        <v>889.13</v>
      </c>
      <c r="F19" s="129"/>
      <c r="G19" s="129">
        <v>348.73</v>
      </c>
      <c r="H19" s="146">
        <f t="shared" si="0"/>
        <v>540.4</v>
      </c>
      <c r="J19" s="130">
        <v>889.12849999999889</v>
      </c>
      <c r="L19" s="131">
        <f>SUM([2]Hoja1!$G11:$H11)</f>
        <v>348.73</v>
      </c>
      <c r="M19" s="147">
        <f t="shared" ref="M19:M27" si="1">+J19-K19+(-L19)</f>
        <v>540.39849999999888</v>
      </c>
      <c r="N19" s="131">
        <f t="shared" ref="N19:N27" si="2">H19-M19</f>
        <v>1.5000000011013981E-3</v>
      </c>
      <c r="O19" s="132" t="s">
        <v>59</v>
      </c>
      <c r="P19" s="132" t="s">
        <v>59</v>
      </c>
      <c r="Q19" s="132" t="s">
        <v>59</v>
      </c>
      <c r="R19" s="132" t="s">
        <v>59</v>
      </c>
      <c r="S19" s="132" t="s">
        <v>59</v>
      </c>
      <c r="T19" s="132" t="s">
        <v>59</v>
      </c>
      <c r="U19" s="132" t="s">
        <v>59</v>
      </c>
      <c r="V19" s="132" t="s">
        <v>59</v>
      </c>
      <c r="W19" s="132" t="s">
        <v>59</v>
      </c>
      <c r="X19" s="134" t="s">
        <v>208</v>
      </c>
    </row>
    <row r="20" spans="2:26">
      <c r="B20" s="127" t="s">
        <v>69</v>
      </c>
      <c r="C20" s="128">
        <v>107030109916</v>
      </c>
      <c r="E20" s="129">
        <v>1676.99</v>
      </c>
      <c r="F20" s="129"/>
      <c r="G20" s="129">
        <v>371.78</v>
      </c>
      <c r="H20" s="146">
        <f t="shared" si="0"/>
        <v>1305.21</v>
      </c>
      <c r="J20" s="130">
        <f>E20</f>
        <v>1676.99</v>
      </c>
      <c r="L20" s="131">
        <f>SUM([2]Hoja1!$G12:$H12)</f>
        <v>371.78000000000003</v>
      </c>
      <c r="M20" s="147">
        <f t="shared" si="1"/>
        <v>1305.21</v>
      </c>
      <c r="N20" s="131">
        <f t="shared" si="2"/>
        <v>0</v>
      </c>
      <c r="O20" s="132" t="s">
        <v>59</v>
      </c>
      <c r="P20" s="132" t="s">
        <v>59</v>
      </c>
      <c r="Q20" s="132" t="s">
        <v>59</v>
      </c>
      <c r="R20" s="132" t="s">
        <v>59</v>
      </c>
      <c r="S20" s="132" t="s">
        <v>59</v>
      </c>
      <c r="T20" s="132" t="s">
        <v>59</v>
      </c>
      <c r="U20" s="132" t="s">
        <v>59</v>
      </c>
      <c r="V20" s="132" t="s">
        <v>59</v>
      </c>
      <c r="W20" s="132" t="s">
        <v>59</v>
      </c>
      <c r="X20" s="134" t="s">
        <v>209</v>
      </c>
    </row>
    <row r="21" spans="2:26">
      <c r="B21" s="127" t="s">
        <v>70</v>
      </c>
      <c r="C21" s="128">
        <v>107030540330</v>
      </c>
      <c r="E21" s="129">
        <v>2404.71</v>
      </c>
      <c r="F21" s="129"/>
      <c r="G21" s="129">
        <v>510.05</v>
      </c>
      <c r="H21" s="146">
        <f t="shared" si="0"/>
        <v>1894.66</v>
      </c>
      <c r="J21" s="130">
        <v>2404.7204999999999</v>
      </c>
      <c r="L21" s="131">
        <f>SUM([2]Hoja1!$G13:$H13)</f>
        <v>510.04999999999995</v>
      </c>
      <c r="M21" s="147">
        <f t="shared" si="1"/>
        <v>1894.6704999999999</v>
      </c>
      <c r="N21" s="131">
        <f>H21-M21</f>
        <v>-1.0499999999865395E-2</v>
      </c>
      <c r="O21" s="132" t="s">
        <v>59</v>
      </c>
      <c r="P21" s="132" t="s">
        <v>59</v>
      </c>
      <c r="Q21" s="132" t="s">
        <v>59</v>
      </c>
      <c r="R21" s="132" t="s">
        <v>59</v>
      </c>
      <c r="S21" s="132" t="s">
        <v>59</v>
      </c>
      <c r="T21" s="132" t="s">
        <v>59</v>
      </c>
      <c r="U21" s="132" t="s">
        <v>59</v>
      </c>
      <c r="V21" s="132" t="s">
        <v>59</v>
      </c>
      <c r="W21" s="132" t="s">
        <v>59</v>
      </c>
      <c r="X21" s="134" t="s">
        <v>210</v>
      </c>
      <c r="Z21" s="324"/>
    </row>
    <row r="22" spans="2:26">
      <c r="B22" s="127" t="s">
        <v>71</v>
      </c>
      <c r="C22" s="128">
        <v>107030252314</v>
      </c>
      <c r="E22" s="129">
        <v>2559.66</v>
      </c>
      <c r="F22" s="129"/>
      <c r="G22" s="129">
        <v>283.73</v>
      </c>
      <c r="H22" s="146">
        <f t="shared" si="0"/>
        <v>2275.9299999999998</v>
      </c>
      <c r="J22" s="130">
        <f>E22</f>
        <v>2559.66</v>
      </c>
      <c r="L22" s="131">
        <f>SUM([2]Hoja1!$G14:$H14)</f>
        <v>283.73</v>
      </c>
      <c r="M22" s="147">
        <f t="shared" si="1"/>
        <v>2275.9299999999998</v>
      </c>
      <c r="N22" s="131">
        <f>H22-M22</f>
        <v>0</v>
      </c>
      <c r="O22" s="132" t="s">
        <v>59</v>
      </c>
      <c r="P22" s="132" t="s">
        <v>59</v>
      </c>
      <c r="Q22" s="132" t="s">
        <v>59</v>
      </c>
      <c r="R22" s="132" t="s">
        <v>59</v>
      </c>
      <c r="S22" s="132" t="s">
        <v>59</v>
      </c>
      <c r="T22" s="132" t="s">
        <v>59</v>
      </c>
      <c r="U22" s="132" t="s">
        <v>59</v>
      </c>
      <c r="V22" s="132" t="s">
        <v>59</v>
      </c>
      <c r="W22" s="132" t="s">
        <v>59</v>
      </c>
      <c r="X22" s="134" t="s">
        <v>211</v>
      </c>
      <c r="Z22" s="324"/>
    </row>
    <row r="23" spans="2:26">
      <c r="B23" s="127" t="s">
        <v>72</v>
      </c>
      <c r="C23" s="128">
        <v>107030569791</v>
      </c>
      <c r="E23" s="129">
        <v>363.19</v>
      </c>
      <c r="F23" s="129"/>
      <c r="G23" s="129">
        <v>358.19</v>
      </c>
      <c r="H23" s="146">
        <f>+E23-F23+(-G23)</f>
        <v>5</v>
      </c>
      <c r="J23" s="130">
        <f>E23</f>
        <v>363.19</v>
      </c>
      <c r="L23" s="131">
        <f>SUM([2]Hoja1!$G15:$H15)</f>
        <v>358.19</v>
      </c>
      <c r="M23" s="147">
        <f>+J23-K23+(-L23)</f>
        <v>5</v>
      </c>
      <c r="N23" s="131">
        <f>H23-M23</f>
        <v>0</v>
      </c>
      <c r="O23" s="132" t="s">
        <v>59</v>
      </c>
      <c r="P23" s="132" t="s">
        <v>59</v>
      </c>
      <c r="Q23" s="132" t="s">
        <v>59</v>
      </c>
      <c r="R23" s="132" t="s">
        <v>59</v>
      </c>
      <c r="S23" s="132" t="s">
        <v>59</v>
      </c>
      <c r="T23" s="132" t="s">
        <v>59</v>
      </c>
      <c r="U23" s="132" t="s">
        <v>59</v>
      </c>
      <c r="V23" s="132" t="s">
        <v>59</v>
      </c>
      <c r="W23" s="132" t="s">
        <v>59</v>
      </c>
      <c r="X23" s="134" t="s">
        <v>212</v>
      </c>
    </row>
    <row r="24" spans="2:26">
      <c r="B24" s="127" t="s">
        <v>73</v>
      </c>
      <c r="C24" s="128">
        <v>107030635205</v>
      </c>
      <c r="E24" s="129">
        <v>1890.96</v>
      </c>
      <c r="F24" s="129"/>
      <c r="G24" s="129">
        <v>706.95</v>
      </c>
      <c r="H24" s="146">
        <f t="shared" si="0"/>
        <v>1184.01</v>
      </c>
      <c r="J24" s="130">
        <v>1532.7639999999997</v>
      </c>
      <c r="L24" s="131">
        <v>348.76</v>
      </c>
      <c r="M24" s="147">
        <f>+J24-K24+(-L24)</f>
        <v>1184.0039999999997</v>
      </c>
      <c r="N24" s="131">
        <f t="shared" si="2"/>
        <v>6.0000000003128662E-3</v>
      </c>
      <c r="O24" s="132" t="s">
        <v>59</v>
      </c>
      <c r="P24" s="132" t="s">
        <v>59</v>
      </c>
      <c r="Q24" s="132" t="s">
        <v>59</v>
      </c>
      <c r="R24" s="132" t="s">
        <v>59</v>
      </c>
      <c r="S24" s="132" t="s">
        <v>59</v>
      </c>
      <c r="T24" s="132" t="s">
        <v>59</v>
      </c>
      <c r="U24" s="132" t="s">
        <v>59</v>
      </c>
      <c r="V24" s="132" t="s">
        <v>59</v>
      </c>
      <c r="W24" s="132" t="s">
        <v>59</v>
      </c>
      <c r="X24" s="134" t="s">
        <v>213</v>
      </c>
    </row>
    <row r="25" spans="2:26">
      <c r="B25" s="127" t="s">
        <v>74</v>
      </c>
      <c r="C25" s="128">
        <v>107030137733</v>
      </c>
      <c r="E25" s="129">
        <v>1852.55</v>
      </c>
      <c r="F25" s="129"/>
      <c r="G25" s="129">
        <v>471.19</v>
      </c>
      <c r="H25" s="146">
        <f t="shared" si="0"/>
        <v>1381.36</v>
      </c>
      <c r="J25" s="130">
        <v>1852.5519999999997</v>
      </c>
      <c r="L25" s="131">
        <f>SUM([2]Hoja1!$G17:$H17)</f>
        <v>471.19</v>
      </c>
      <c r="M25" s="147">
        <f t="shared" si="1"/>
        <v>1381.3619999999996</v>
      </c>
      <c r="N25" s="131">
        <f t="shared" si="2"/>
        <v>-1.9999999997253326E-3</v>
      </c>
      <c r="O25" s="132" t="s">
        <v>59</v>
      </c>
      <c r="P25" s="132" t="s">
        <v>59</v>
      </c>
      <c r="Q25" s="132" t="s">
        <v>59</v>
      </c>
      <c r="R25" s="132" t="s">
        <v>59</v>
      </c>
      <c r="S25" s="132" t="s">
        <v>59</v>
      </c>
      <c r="T25" s="132" t="s">
        <v>59</v>
      </c>
      <c r="U25" s="132" t="s">
        <v>59</v>
      </c>
      <c r="V25" s="132" t="s">
        <v>59</v>
      </c>
      <c r="W25" s="132" t="s">
        <v>59</v>
      </c>
      <c r="X25" s="134" t="s">
        <v>214</v>
      </c>
    </row>
    <row r="26" spans="2:26">
      <c r="B26" s="127" t="s">
        <v>75</v>
      </c>
      <c r="C26" s="128">
        <v>107030087220</v>
      </c>
      <c r="E26" s="129">
        <v>2662.1</v>
      </c>
      <c r="F26" s="129"/>
      <c r="G26" s="129">
        <v>433.9</v>
      </c>
      <c r="H26" s="146">
        <f t="shared" si="0"/>
        <v>2228.1999999999998</v>
      </c>
      <c r="J26" s="130">
        <v>2662.099830000001</v>
      </c>
      <c r="L26" s="131">
        <f>SUM([2]Hoja1!$G18:$H18)</f>
        <v>433.90000000000003</v>
      </c>
      <c r="M26" s="147">
        <f t="shared" si="1"/>
        <v>2228.1998300000009</v>
      </c>
      <c r="N26" s="131">
        <f t="shared" si="2"/>
        <v>1.6999999888867023E-4</v>
      </c>
      <c r="O26" s="132" t="s">
        <v>59</v>
      </c>
      <c r="P26" s="132" t="s">
        <v>59</v>
      </c>
      <c r="Q26" s="132" t="s">
        <v>59</v>
      </c>
      <c r="R26" s="132" t="s">
        <v>59</v>
      </c>
      <c r="S26" s="132" t="s">
        <v>59</v>
      </c>
      <c r="T26" s="132" t="s">
        <v>59</v>
      </c>
      <c r="U26" s="132" t="s">
        <v>59</v>
      </c>
      <c r="V26" s="132" t="s">
        <v>59</v>
      </c>
      <c r="W26" s="132" t="s">
        <v>59</v>
      </c>
      <c r="X26" s="134" t="s">
        <v>215</v>
      </c>
    </row>
    <row r="27" spans="2:26">
      <c r="B27" s="127" t="s">
        <v>76</v>
      </c>
      <c r="C27" s="128">
        <v>107030559991</v>
      </c>
      <c r="E27" s="129">
        <v>2806.82</v>
      </c>
      <c r="F27" s="129"/>
      <c r="G27" s="129">
        <v>548.39</v>
      </c>
      <c r="H27" s="146">
        <f t="shared" si="0"/>
        <v>2258.4300000000003</v>
      </c>
      <c r="J27" s="130">
        <v>2806.8175200000005</v>
      </c>
      <c r="L27" s="131">
        <f>SUM([2]Hoja1!$G19:$H19)</f>
        <v>548.39</v>
      </c>
      <c r="M27" s="147">
        <f t="shared" si="1"/>
        <v>2258.4275200000006</v>
      </c>
      <c r="N27" s="131">
        <f t="shared" si="2"/>
        <v>2.4799999996503175E-3</v>
      </c>
      <c r="O27" s="132" t="s">
        <v>59</v>
      </c>
      <c r="P27" s="132" t="s">
        <v>59</v>
      </c>
      <c r="Q27" s="132" t="s">
        <v>59</v>
      </c>
      <c r="R27" s="132" t="s">
        <v>59</v>
      </c>
      <c r="S27" s="132" t="s">
        <v>59</v>
      </c>
      <c r="T27" s="132" t="s">
        <v>59</v>
      </c>
      <c r="U27" s="132" t="s">
        <v>59</v>
      </c>
      <c r="V27" s="132" t="s">
        <v>59</v>
      </c>
      <c r="W27" s="132" t="s">
        <v>59</v>
      </c>
      <c r="X27" s="134" t="s">
        <v>216</v>
      </c>
    </row>
    <row r="32" spans="2:26" ht="15.75" thickBot="1"/>
    <row r="33" spans="1:13">
      <c r="C33" t="s">
        <v>129</v>
      </c>
      <c r="L33" s="325" t="s">
        <v>23</v>
      </c>
      <c r="M33" s="326"/>
    </row>
    <row r="34" spans="1:13">
      <c r="B34" s="135" t="s">
        <v>151</v>
      </c>
      <c r="C34" t="s">
        <v>233</v>
      </c>
      <c r="L34" s="327"/>
      <c r="M34" s="328"/>
    </row>
    <row r="35" spans="1:13">
      <c r="B35" s="135" t="s">
        <v>152</v>
      </c>
      <c r="C35" t="s">
        <v>217</v>
      </c>
      <c r="L35" s="327"/>
      <c r="M35" s="328"/>
    </row>
    <row r="36" spans="1:13" ht="15.75" thickBot="1">
      <c r="B36" s="135" t="s">
        <v>153</v>
      </c>
      <c r="C36" t="s">
        <v>218</v>
      </c>
      <c r="L36" s="329"/>
      <c r="M36" s="330"/>
    </row>
    <row r="37" spans="1:13">
      <c r="B37" s="135" t="s">
        <v>154</v>
      </c>
      <c r="C37" t="s">
        <v>219</v>
      </c>
    </row>
    <row r="38" spans="1:13">
      <c r="B38" s="135" t="s">
        <v>155</v>
      </c>
      <c r="C38" t="s">
        <v>220</v>
      </c>
    </row>
    <row r="39" spans="1:13">
      <c r="B39" s="135" t="s">
        <v>156</v>
      </c>
      <c r="C39" t="s">
        <v>221</v>
      </c>
    </row>
    <row r="40" spans="1:13">
      <c r="B40" s="135" t="s">
        <v>202</v>
      </c>
      <c r="C40" t="s">
        <v>222</v>
      </c>
    </row>
    <row r="41" spans="1:13">
      <c r="B41" s="135" t="s">
        <v>203</v>
      </c>
      <c r="C41" s="136" t="s">
        <v>223</v>
      </c>
    </row>
    <row r="42" spans="1:13">
      <c r="B42" s="135" t="s">
        <v>204</v>
      </c>
      <c r="C42" t="s">
        <v>224</v>
      </c>
    </row>
    <row r="43" spans="1:13">
      <c r="B43" s="135" t="s">
        <v>225</v>
      </c>
      <c r="C43" t="s">
        <v>226</v>
      </c>
    </row>
    <row r="45" spans="1:13">
      <c r="B45" s="121" t="s">
        <v>185</v>
      </c>
    </row>
    <row r="46" spans="1:13">
      <c r="A46" s="132" t="s">
        <v>59</v>
      </c>
      <c r="B46" t="s">
        <v>227</v>
      </c>
    </row>
    <row r="47" spans="1:13">
      <c r="A47" s="132" t="s">
        <v>60</v>
      </c>
      <c r="B47" t="s">
        <v>228</v>
      </c>
    </row>
    <row r="48" spans="1:13">
      <c r="A48" s="132" t="s">
        <v>229</v>
      </c>
      <c r="B48" t="s">
        <v>238</v>
      </c>
    </row>
    <row r="49" spans="1:2">
      <c r="A49" s="137" t="s">
        <v>61</v>
      </c>
      <c r="B49" t="s">
        <v>230</v>
      </c>
    </row>
    <row r="50" spans="1:2" ht="28.5">
      <c r="A50" s="138" t="s">
        <v>231</v>
      </c>
      <c r="B50" t="s">
        <v>232</v>
      </c>
    </row>
  </sheetData>
  <mergeCells count="7">
    <mergeCell ref="Z21:Z22"/>
    <mergeCell ref="L33:M36"/>
    <mergeCell ref="B3:P3"/>
    <mergeCell ref="B4:P4"/>
    <mergeCell ref="E14:H14"/>
    <mergeCell ref="J14:M14"/>
    <mergeCell ref="O14:W14"/>
  </mergeCells>
  <hyperlinks>
    <hyperlink ref="X16" r:id="rId1"/>
    <hyperlink ref="X17" r:id="rId2" display="DPC-FEB"/>
    <hyperlink ref="X18" r:id="rId3" display="DPC-MAR"/>
    <hyperlink ref="X19" r:id="rId4" display="DPC-ABR"/>
    <hyperlink ref="X20" r:id="rId5" display="DPC-MAY"/>
    <hyperlink ref="X21" r:id="rId6" display="DPC-JUN"/>
    <hyperlink ref="X22" r:id="rId7" display="DPC-JUL"/>
    <hyperlink ref="X23" r:id="rId8" display="DPC-AGO"/>
    <hyperlink ref="X24" r:id="rId9" display="DPC-SEP"/>
    <hyperlink ref="X25" r:id="rId10" display="DPC-OCT"/>
    <hyperlink ref="X26" r:id="rId11" display="DPC-NOV"/>
    <hyperlink ref="X27" r:id="rId12" display="DPC-DIC"/>
  </hyperlinks>
  <pageMargins left="0.7" right="0.7" top="0.75" bottom="0.75" header="0.3" footer="0.3"/>
  <pageSetup paperSize="9" orientation="portrait" verticalDpi="300" r:id="rId13"/>
  <drawing r:id="rId1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zoomScaleNormal="100" workbookViewId="0">
      <selection activeCell="K16" sqref="K16"/>
    </sheetView>
  </sheetViews>
  <sheetFormatPr baseColWidth="10" defaultColWidth="11.42578125" defaultRowHeight="15"/>
  <cols>
    <col min="1" max="1" width="4.7109375" style="2" customWidth="1"/>
    <col min="2" max="2" width="23" style="2" bestFit="1" customWidth="1"/>
    <col min="3" max="8" width="11.42578125" style="2"/>
    <col min="9" max="9" width="3.5703125" style="2" customWidth="1"/>
    <col min="10" max="16384" width="11.42578125" style="2"/>
  </cols>
  <sheetData>
    <row r="1" spans="1:13" s="13" customFormat="1" ht="23.25">
      <c r="A1" s="19"/>
      <c r="B1" s="336"/>
      <c r="C1" s="336"/>
      <c r="D1" s="336"/>
      <c r="E1" s="336"/>
      <c r="F1" s="36"/>
      <c r="G1" s="36"/>
      <c r="H1" s="36"/>
      <c r="I1" s="36"/>
      <c r="J1" s="32"/>
      <c r="K1" s="32"/>
      <c r="L1" s="32"/>
      <c r="M1" s="32"/>
    </row>
    <row r="2" spans="1:13" s="13" customFormat="1">
      <c r="A2" s="19"/>
      <c r="B2" s="35"/>
      <c r="C2" s="37"/>
      <c r="D2" s="37"/>
      <c r="E2" s="37"/>
      <c r="F2" s="37"/>
      <c r="G2" s="337" t="s">
        <v>64</v>
      </c>
      <c r="H2" s="337"/>
      <c r="I2" s="19"/>
    </row>
    <row r="3" spans="1:13" s="13" customFormat="1" ht="16.5">
      <c r="A3" s="19"/>
      <c r="B3" s="23" t="s">
        <v>47</v>
      </c>
      <c r="C3" s="25" t="s">
        <v>258</v>
      </c>
      <c r="D3" s="38"/>
      <c r="E3" s="38"/>
      <c r="F3" s="38"/>
      <c r="G3" s="38"/>
      <c r="H3" s="38"/>
      <c r="I3" s="19"/>
    </row>
    <row r="4" spans="1:13" s="13" customFormat="1" ht="16.5">
      <c r="A4" s="19"/>
      <c r="B4" s="27" t="s">
        <v>48</v>
      </c>
      <c r="C4" s="39">
        <v>41409</v>
      </c>
      <c r="D4" s="38"/>
      <c r="E4" s="38"/>
      <c r="F4" s="38"/>
      <c r="G4" s="26" t="s">
        <v>49</v>
      </c>
      <c r="H4" s="26" t="s">
        <v>63</v>
      </c>
      <c r="I4" s="19"/>
    </row>
    <row r="5" spans="1:13" s="13" customFormat="1" ht="16.5">
      <c r="A5" s="19"/>
      <c r="B5" s="27" t="s">
        <v>50</v>
      </c>
      <c r="C5" s="338" t="s">
        <v>51</v>
      </c>
      <c r="D5" s="338"/>
      <c r="E5" s="38"/>
      <c r="F5" s="38"/>
      <c r="G5" s="26" t="s">
        <v>52</v>
      </c>
      <c r="H5" s="26" t="s">
        <v>236</v>
      </c>
      <c r="I5" s="19"/>
    </row>
    <row r="6" spans="1:13" s="13" customFormat="1" ht="17.25" thickBot="1">
      <c r="A6" s="19"/>
      <c r="B6" s="27"/>
      <c r="C6" s="40"/>
      <c r="D6" s="40"/>
      <c r="E6" s="40"/>
      <c r="F6" s="40"/>
      <c r="G6" s="40"/>
      <c r="H6" s="29"/>
      <c r="I6" s="19"/>
      <c r="J6" s="33"/>
      <c r="K6" s="33"/>
    </row>
    <row r="7" spans="1:13" s="13" customFormat="1" ht="15.75" customHeight="1" thickBot="1">
      <c r="A7" s="19"/>
      <c r="B7" s="31" t="s">
        <v>81</v>
      </c>
      <c r="C7" s="339" t="s">
        <v>122</v>
      </c>
      <c r="D7" s="340"/>
      <c r="E7" s="340"/>
      <c r="F7" s="340"/>
      <c r="G7" s="340"/>
      <c r="H7" s="341"/>
      <c r="I7" s="19"/>
    </row>
    <row r="8" spans="1:13" ht="16.5">
      <c r="A8" s="21"/>
      <c r="B8" s="342" t="s">
        <v>82</v>
      </c>
      <c r="C8" s="343"/>
      <c r="D8" s="343"/>
      <c r="E8" s="343"/>
      <c r="F8" s="343"/>
      <c r="G8" s="343"/>
      <c r="H8" s="344"/>
      <c r="I8" s="21"/>
    </row>
    <row r="9" spans="1:13" ht="71.25" customHeight="1">
      <c r="A9" s="21"/>
      <c r="B9" s="333" t="s">
        <v>260</v>
      </c>
      <c r="C9" s="334"/>
      <c r="D9" s="334"/>
      <c r="E9" s="334"/>
      <c r="F9" s="334"/>
      <c r="G9" s="334"/>
      <c r="H9" s="335"/>
      <c r="I9" s="21"/>
      <c r="J9" s="41" t="s">
        <v>120</v>
      </c>
    </row>
    <row r="10" spans="1:13" ht="24.75" customHeight="1">
      <c r="A10" s="21"/>
      <c r="B10" s="345" t="s">
        <v>83</v>
      </c>
      <c r="C10" s="346"/>
      <c r="D10" s="346"/>
      <c r="E10" s="346"/>
      <c r="F10" s="346"/>
      <c r="G10" s="346"/>
      <c r="H10" s="347"/>
      <c r="I10" s="21"/>
    </row>
    <row r="11" spans="1:13" ht="72.75" customHeight="1">
      <c r="A11" s="21"/>
      <c r="B11" s="333" t="s">
        <v>257</v>
      </c>
      <c r="C11" s="334"/>
      <c r="D11" s="334"/>
      <c r="E11" s="334"/>
      <c r="F11" s="334"/>
      <c r="G11" s="334"/>
      <c r="H11" s="335"/>
      <c r="I11" s="21"/>
    </row>
    <row r="12" spans="1:13" ht="21.75" customHeight="1">
      <c r="A12" s="21"/>
      <c r="B12" s="345" t="s">
        <v>84</v>
      </c>
      <c r="C12" s="346"/>
      <c r="D12" s="346"/>
      <c r="E12" s="346"/>
      <c r="F12" s="346"/>
      <c r="G12" s="346"/>
      <c r="H12" s="347"/>
      <c r="I12" s="21"/>
    </row>
    <row r="13" spans="1:13" ht="56.25" customHeight="1">
      <c r="A13" s="21"/>
      <c r="B13" s="333" t="s">
        <v>261</v>
      </c>
      <c r="C13" s="334"/>
      <c r="D13" s="334"/>
      <c r="E13" s="334"/>
      <c r="F13" s="334"/>
      <c r="G13" s="334"/>
      <c r="H13" s="335"/>
      <c r="I13" s="21"/>
    </row>
    <row r="14" spans="1:13" ht="18.75" customHeight="1">
      <c r="A14" s="21"/>
      <c r="B14" s="345" t="s">
        <v>85</v>
      </c>
      <c r="C14" s="346"/>
      <c r="D14" s="346"/>
      <c r="E14" s="346"/>
      <c r="F14" s="346"/>
      <c r="G14" s="346"/>
      <c r="H14" s="347"/>
      <c r="I14" s="21"/>
    </row>
    <row r="15" spans="1:13" ht="18.75" customHeight="1">
      <c r="A15" s="21"/>
      <c r="B15" s="42"/>
      <c r="C15" s="43"/>
      <c r="D15" s="43"/>
      <c r="E15" s="43"/>
      <c r="F15" s="43"/>
      <c r="G15" s="43"/>
      <c r="H15" s="44"/>
      <c r="I15" s="21"/>
    </row>
    <row r="16" spans="1:13" ht="108" customHeight="1">
      <c r="A16" s="21"/>
      <c r="B16" s="333" t="s">
        <v>263</v>
      </c>
      <c r="C16" s="334"/>
      <c r="D16" s="334"/>
      <c r="E16" s="334"/>
      <c r="F16" s="334"/>
      <c r="G16" s="334"/>
      <c r="H16" s="335"/>
      <c r="I16" s="21"/>
    </row>
    <row r="17" spans="1:9" ht="32.25" customHeight="1">
      <c r="A17" s="21"/>
      <c r="B17" s="345" t="s">
        <v>86</v>
      </c>
      <c r="C17" s="346"/>
      <c r="D17" s="346"/>
      <c r="E17" s="346"/>
      <c r="F17" s="346"/>
      <c r="G17" s="346"/>
      <c r="H17" s="347"/>
      <c r="I17" s="21"/>
    </row>
    <row r="18" spans="1:9" ht="82.5" customHeight="1">
      <c r="A18" s="21"/>
      <c r="B18" s="333" t="s">
        <v>262</v>
      </c>
      <c r="C18" s="334"/>
      <c r="D18" s="334"/>
      <c r="E18" s="334"/>
      <c r="F18" s="334"/>
      <c r="G18" s="334"/>
      <c r="H18" s="335"/>
      <c r="I18" s="21"/>
    </row>
    <row r="19" spans="1:9" ht="25.5" customHeight="1">
      <c r="A19" s="21"/>
      <c r="B19" s="348" t="s">
        <v>87</v>
      </c>
      <c r="C19" s="349"/>
      <c r="D19" s="349"/>
      <c r="E19" s="349"/>
      <c r="F19" s="349"/>
      <c r="G19" s="349"/>
      <c r="H19" s="350"/>
      <c r="I19" s="21"/>
    </row>
    <row r="20" spans="1:9" ht="31.5" customHeight="1" thickBot="1">
      <c r="A20" s="21"/>
      <c r="B20" s="351" t="s">
        <v>259</v>
      </c>
      <c r="C20" s="352"/>
      <c r="D20" s="352"/>
      <c r="E20" s="352"/>
      <c r="F20" s="352"/>
      <c r="G20" s="352"/>
      <c r="H20" s="353"/>
      <c r="I20" s="21"/>
    </row>
    <row r="21" spans="1:9" ht="20.25" customHeight="1">
      <c r="A21" s="21"/>
      <c r="B21" s="45"/>
      <c r="C21" s="46"/>
      <c r="D21" s="46"/>
      <c r="E21" s="46"/>
      <c r="F21" s="46"/>
      <c r="G21" s="46"/>
      <c r="H21" s="47"/>
      <c r="I21" s="21"/>
    </row>
    <row r="22" spans="1:9" ht="15.75" customHeight="1">
      <c r="A22" s="21"/>
      <c r="B22" s="45"/>
      <c r="C22" s="46"/>
      <c r="D22" s="46"/>
      <c r="E22" s="46"/>
      <c r="F22" s="46"/>
      <c r="G22" s="46"/>
      <c r="H22" s="21"/>
      <c r="I22" s="21"/>
    </row>
    <row r="23" spans="1:9" ht="18" customHeight="1">
      <c r="A23" s="21"/>
      <c r="B23" s="48"/>
      <c r="C23" s="49"/>
      <c r="D23" s="49"/>
      <c r="E23" s="49"/>
      <c r="F23" s="49"/>
      <c r="G23" s="49"/>
      <c r="I23" s="21"/>
    </row>
    <row r="24" spans="1:9" ht="15.75" customHeight="1">
      <c r="A24" s="21"/>
      <c r="B24" s="21"/>
      <c r="C24" s="21"/>
      <c r="D24" s="21"/>
      <c r="E24" s="21"/>
      <c r="F24" s="21"/>
      <c r="G24" s="21"/>
      <c r="H24" s="50"/>
      <c r="I24" s="21"/>
    </row>
    <row r="25" spans="1:9" ht="32.25" customHeight="1">
      <c r="H25" s="51" t="s">
        <v>121</v>
      </c>
    </row>
  </sheetData>
  <mergeCells count="16">
    <mergeCell ref="B17:H17"/>
    <mergeCell ref="B18:H18"/>
    <mergeCell ref="B19:H19"/>
    <mergeCell ref="B20:H20"/>
    <mergeCell ref="B10:H10"/>
    <mergeCell ref="B11:H11"/>
    <mergeCell ref="B12:H12"/>
    <mergeCell ref="B13:H13"/>
    <mergeCell ref="B14:H14"/>
    <mergeCell ref="B16:H16"/>
    <mergeCell ref="B9:H9"/>
    <mergeCell ref="B1:E1"/>
    <mergeCell ref="G2:H2"/>
    <mergeCell ref="C5:D5"/>
    <mergeCell ref="C7:H7"/>
    <mergeCell ref="B8:H8"/>
  </mergeCells>
  <hyperlinks>
    <hyperlink ref="H25" location="Hg!A1" display="Hg 2"/>
    <hyperlink ref="J9" location="'Hg 2.1'!A1" display="Hg 2.1"/>
  </hyperlinks>
  <pageMargins left="0.70866141732283472" right="0.70866141732283472" top="0.74803149606299213" bottom="0.74803149606299213" header="0.31496062992125984" footer="0.31496062992125984"/>
  <pageSetup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INDICE - AC </vt:lpstr>
      <vt:lpstr>II-1.</vt:lpstr>
      <vt:lpstr>E</vt:lpstr>
      <vt:lpstr>E.1</vt:lpstr>
      <vt:lpstr>F</vt:lpstr>
      <vt:lpstr>Hg 1</vt:lpstr>
      <vt:lpstr>E.1!Área_de_impresión</vt:lpstr>
      <vt:lpstr>'Hg 1'!Área_de_impresión</vt:lpstr>
      <vt:lpstr>'INDICE - AC 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asece06</dc:creator>
  <cp:lastModifiedBy>asece06</cp:lastModifiedBy>
  <dcterms:created xsi:type="dcterms:W3CDTF">2013-10-23T15:39:50Z</dcterms:created>
  <dcterms:modified xsi:type="dcterms:W3CDTF">2013-10-23T22:05:55Z</dcterms:modified>
</cp:coreProperties>
</file>